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535" windowHeight="7725" activeTab="1"/>
  </bookViews>
  <sheets>
    <sheet name="Linkageless Boiler Control" sheetId="1" r:id="rId1"/>
    <sheet name="Oxygen Trim Control" sheetId="2" r:id="rId2"/>
    <sheet name="Oxygen Trim Eff Est" sheetId="3" r:id="rId3"/>
    <sheet name="Linkageless Savings Estimate" sheetId="4" r:id="rId4"/>
    <sheet name="Steam Table" sheetId="5" r:id="rId5"/>
  </sheets>
  <definedNames>
    <definedName name="OLE_LINK1" localSheetId="1">'Oxygen Trim Control'!$F$37</definedName>
    <definedName name="_xlnm.Print_Area" localSheetId="1">'Oxygen Trim Control'!$B$1:$T$49</definedName>
    <definedName name="psia">'Steam Table'!$C$16:$C$55</definedName>
  </definedNames>
  <calcPr fullCalcOnLoad="1"/>
</workbook>
</file>

<file path=xl/comments3.xml><?xml version="1.0" encoding="utf-8"?>
<comments xmlns="http://schemas.openxmlformats.org/spreadsheetml/2006/main">
  <authors>
    <author>Brian Dunn</author>
  </authors>
  <commentList>
    <comment ref="F68" authorId="0">
      <text>
        <r>
          <rPr>
            <b/>
            <sz val="8"/>
            <rFont val="Tahoma"/>
            <family val="0"/>
          </rPr>
          <t>Brian Dunn:</t>
        </r>
        <r>
          <rPr>
            <sz val="8"/>
            <rFont val="Tahoma"/>
            <family val="0"/>
          </rPr>
          <t xml:space="preserve">
An O2 trim control should be able to control excess O2 in flue gas from 1.5 to 3.0 % (2% is optimum)
A traditional controller should be able to control excess O2 in the flue gas from 3.0 to 7.0 %.
The controls savings will interact with boiler tune-up savings. Assume pre- and post- operation at optimum efficiency and same flue gas temp.
Assume flue gas temp is 100 deg above saturated steam temp. If we assume 10 psi as the system steam pressure (HVAC only), saturated steam temp is 240 degrees. Flue gas then is 340 degrees.
Assume combustion air is drawn from outside with an average temp of 30.8 deg F (based on TMY2 data from Oct. 1 to April 30) (Note: a higher ambient air temp will reduce savings estimates.)
Net flue gas temp is 309 deg F (use 310 deg F to match table).
</t>
        </r>
      </text>
    </comment>
    <comment ref="C68" authorId="0">
      <text>
        <r>
          <rPr>
            <b/>
            <sz val="8"/>
            <rFont val="Tahoma"/>
            <family val="0"/>
          </rPr>
          <t>Brian Dunn:</t>
        </r>
        <r>
          <rPr>
            <sz val="8"/>
            <rFont val="Tahoma"/>
            <family val="0"/>
          </rPr>
          <t xml:space="preserve">
Control savings will also interact with economizers and combustion air preheaters.
Assume Net flue gas temp is 50 degrees less due to heat recovery 259 deg F. (use 250 degrees F to match table)
</t>
        </r>
      </text>
    </comment>
  </commentList>
</comments>
</file>

<file path=xl/sharedStrings.xml><?xml version="1.0" encoding="utf-8"?>
<sst xmlns="http://schemas.openxmlformats.org/spreadsheetml/2006/main" count="154" uniqueCount="103">
  <si>
    <t>Focus on Energy Business Programs Deemed Savings Calculation</t>
  </si>
  <si>
    <t>Group:</t>
  </si>
  <si>
    <t>Boilers &amp; Burners</t>
  </si>
  <si>
    <t>Category:</t>
  </si>
  <si>
    <t>Description:</t>
  </si>
  <si>
    <t>Developed by:</t>
  </si>
  <si>
    <t>Submitted by:</t>
  </si>
  <si>
    <t>Andrew Kotila</t>
  </si>
  <si>
    <t>Quality group release date:</t>
  </si>
  <si>
    <t>Evaluation approval date:</t>
  </si>
  <si>
    <t>Evaluator:</t>
  </si>
  <si>
    <t>&lt;--- This is what we seek to have deemed</t>
  </si>
  <si>
    <t>Tech Code:</t>
  </si>
  <si>
    <t>Program Requirements:</t>
  </si>
  <si>
    <t>1.0711.085</t>
  </si>
  <si>
    <t>Controls</t>
  </si>
  <si>
    <t>Linkageless Boiler Control</t>
  </si>
  <si>
    <t>2. Boilers must be for space heating or operate a minimum of 4000 hrs per year</t>
  </si>
  <si>
    <t>3. Equipment must be purchased and operable prior to submitting an incentive application.</t>
  </si>
  <si>
    <t>4. Replaced equipment must be removed.</t>
  </si>
  <si>
    <t>annual therm savings per boiler horsepower</t>
  </si>
  <si>
    <t>per boiler horsepower (output capacity)</t>
  </si>
  <si>
    <t>Estimated Natural Gas Savings (therms)</t>
  </si>
  <si>
    <t>due to linkageless control retrofit:</t>
  </si>
  <si>
    <t>http://focusonenergy.com/files/Document_Management_System/Business_Programs/boilercombustion_incentiveapplication.pdf</t>
  </si>
  <si>
    <t>Btu/hr per boiler hp (conversion factor per ASHRAE Fundamentals Handbook: 1 bhp = 9.81 kW)</t>
  </si>
  <si>
    <t>boiler efficiency (minimum Wisconsin code value, deemed per modulating boiler measures, May 2008)</t>
  </si>
  <si>
    <t>Note: Since we ask for operating hours on the form, ideally this variable would be entered into a WISeerts</t>
  </si>
  <si>
    <t>Input:</t>
  </si>
  <si>
    <t>Output:</t>
  </si>
  <si>
    <t>Source:</t>
  </si>
  <si>
    <t>1. Incentive Applies to natural gas forced draft boilers 200hp and greater (6.69 million Btu per hour output and greater)</t>
  </si>
  <si>
    <t>1.0710.085</t>
  </si>
  <si>
    <t>Boiler oxygen trim controls [multiple parameter (O2, CO2, and CO) trim controls also qualify]</t>
  </si>
  <si>
    <t>due to oxygen trim control retrofit:</t>
  </si>
  <si>
    <t>algorithm for a better estimate. However, that tracking system can only accommodate one variable.</t>
  </si>
  <si>
    <t>http://hpac.com/bse/burner-controls-boilers/</t>
  </si>
  <si>
    <t>much as 5 to 15 percent or more installing a linkageless-control upgrade on an existing burner package."</t>
  </si>
  <si>
    <t>Scroll down to the section titled "Ask for guarantees". Quote: "...many engineers report having saved as</t>
  </si>
  <si>
    <t>http://thermalenergyconservation.biz/linkageless.html</t>
  </si>
  <si>
    <t>Refer to second sentence: "[Installing linkageless combustion controls] typically results in savings in the 3% to 10% range."</t>
  </si>
  <si>
    <t>boiler load factor (assumed average)</t>
  </si>
  <si>
    <t>annual boiler operating hours (these are large, usually steam boilers)</t>
  </si>
  <si>
    <t>Focus on Energy application form (link valid as of September 2008):</t>
  </si>
  <si>
    <t>Firing Rate</t>
  </si>
  <si>
    <t>EfficiencyMech</t>
  </si>
  <si>
    <t>Eff. Linkageless</t>
  </si>
  <si>
    <t>ave savings</t>
  </si>
  <si>
    <t>http://www.bizlink.com/HPAC_articles/September2005/38.pdf</t>
  </si>
  <si>
    <r>
      <t xml:space="preserve">Cellucci, Gary, HPAC, Hydronics, </t>
    </r>
    <r>
      <rPr>
        <i/>
        <sz val="12"/>
        <rFont val="Times New Roman"/>
        <family val="1"/>
      </rPr>
      <t xml:space="preserve">Removing Guesswork </t>
    </r>
    <r>
      <rPr>
        <sz val="12"/>
        <rFont val="Times New Roman"/>
        <family val="1"/>
      </rPr>
      <t>September/October 2005</t>
    </r>
  </si>
  <si>
    <t>boiler efficiency increase due to oxygen trim or multiple parameter (O2, CO2, and CO) exhaust gas analyzer control retrofit</t>
  </si>
  <si>
    <r>
      <t>Guide to Industrial Assessments for Pollution Prevention and Energy Efficiency</t>
    </r>
    <r>
      <rPr>
        <sz val="12"/>
        <rFont val="Times New Roman"/>
        <family val="1"/>
      </rPr>
      <t xml:space="preserve"> </t>
    </r>
  </si>
  <si>
    <t xml:space="preserve">http://www.p2pays.org/ref/19/18351.pdf </t>
  </si>
  <si>
    <r>
      <t xml:space="preserve">Harrell, Ph.D, PE, Greg,  </t>
    </r>
    <r>
      <rPr>
        <i/>
        <sz val="12"/>
        <rFont val="Times New Roman"/>
        <family val="1"/>
      </rPr>
      <t>Steam System Survey Guide</t>
    </r>
    <r>
      <rPr>
        <sz val="12"/>
        <rFont val="Times New Roman"/>
        <family val="1"/>
      </rPr>
      <t>, Oak Ridge Nation Laboratory, ORNL/TM-2001/263, May 2002</t>
    </r>
  </si>
  <si>
    <t>http://www1.eere.energy.gov/industry/bestpractices/pdfs/steam_survey_guide.pdf</t>
  </si>
  <si>
    <t>Using combustion efficiencies based on excess O2 in flue gas, the efficiency gain on a boiler (with heat recovery) would be 0.95 percentage points</t>
  </si>
  <si>
    <t>These are estimated from tables in Harrell 2002 and other information in the Guide to Industrial Assessments.</t>
  </si>
  <si>
    <t xml:space="preserve">Excess Air </t>
  </si>
  <si>
    <r>
      <t>O</t>
    </r>
    <r>
      <rPr>
        <b/>
        <sz val="6.5"/>
        <color indexed="8"/>
        <rFont val="ICAFKN+TimesNewRoman,Bold"/>
        <family val="0"/>
      </rPr>
      <t xml:space="preserve">2 </t>
    </r>
    <r>
      <rPr>
        <b/>
        <sz val="9.5"/>
        <color indexed="8"/>
        <rFont val="ICAFKN+TimesNewRoman,Bold"/>
        <family val="0"/>
      </rPr>
      <t xml:space="preserve">% </t>
    </r>
  </si>
  <si>
    <r>
      <t>CO</t>
    </r>
    <r>
      <rPr>
        <b/>
        <sz val="6.5"/>
        <color indexed="8"/>
        <rFont val="ICAFKN+TimesNewRoman,Bold"/>
        <family val="0"/>
      </rPr>
      <t>2</t>
    </r>
    <r>
      <rPr>
        <b/>
        <sz val="9.5"/>
        <color indexed="8"/>
        <rFont val="ICAFKN+TimesNewRoman,Bold"/>
        <family val="0"/>
      </rPr>
      <t xml:space="preserve">% </t>
    </r>
  </si>
  <si>
    <t>Net Stack Temperature  (Flue gas temp – combustion air temp)</t>
  </si>
  <si>
    <t>Using combustion efficiencies based on excess O2 in flue gas (2% and 5% respectively), the efficiency gain on a boiler (with no heat recovery) would be 1.19 percentage points</t>
  </si>
  <si>
    <t>(Flue gas temp – combustion air temp)</t>
  </si>
  <si>
    <t>Efficiency Difference</t>
  </si>
  <si>
    <t>Source: http://www1.eere.energy.gov/industry/bestpractices/pdfs/steam_survey_guide.pdf</t>
  </si>
  <si>
    <t>Efficiency Estimates</t>
  </si>
  <si>
    <t>w/ Heat Recovery Components</t>
  </si>
  <si>
    <t>w/o Heat recovery components</t>
  </si>
  <si>
    <t>Average</t>
  </si>
  <si>
    <t xml:space="preserve">Use </t>
  </si>
  <si>
    <t>Col. 1</t>
  </si>
  <si>
    <t>Col. 2</t>
  </si>
  <si>
    <t>Col. 3</t>
  </si>
  <si>
    <t>Col. 4</t>
  </si>
  <si>
    <t>Col. 5</t>
  </si>
  <si>
    <t>Col. 6</t>
  </si>
  <si>
    <t>Col. 7</t>
  </si>
  <si>
    <t>Col. 8</t>
  </si>
  <si>
    <t>Gauge</t>
  </si>
  <si>
    <t>Absolute</t>
  </si>
  <si>
    <t>Steam</t>
  </si>
  <si>
    <t>Heat of</t>
  </si>
  <si>
    <t>Latent</t>
  </si>
  <si>
    <t>Total Heat</t>
  </si>
  <si>
    <t>Specific</t>
  </si>
  <si>
    <t>Pressure</t>
  </si>
  <si>
    <t>Temp.</t>
  </si>
  <si>
    <t>Sat. Liquid</t>
  </si>
  <si>
    <t>Heat</t>
  </si>
  <si>
    <t>of Steam</t>
  </si>
  <si>
    <t>Volume of</t>
  </si>
  <si>
    <t>(psia)</t>
  </si>
  <si>
    <t>(°F)</t>
  </si>
  <si>
    <t>(Btu/lb)</t>
  </si>
  <si>
    <t>Sat. Steam</t>
  </si>
  <si>
    <t>(cu ft/lb)</t>
  </si>
  <si>
    <t>savings fraction due to linkageless control retrofit</t>
  </si>
  <si>
    <t xml:space="preserve">Minimum value required to receive incentive is 4000 hours. </t>
  </si>
  <si>
    <t>Using 4000 hours yields a conservative savings estimate.</t>
  </si>
  <si>
    <t>Efficiency Improvement</t>
  </si>
  <si>
    <t xml:space="preserve">Source: </t>
  </si>
  <si>
    <t xml:space="preserve">Cellucci, Gary, HPAC, Hydronics, Removing Guesswork September/October 2005 </t>
  </si>
  <si>
    <t>Average savings of 3.1%.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</si>
</sst>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0.000"/>
    <numFmt numFmtId="167" formatCode="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quot;$&quot;#,##0"/>
    <numFmt numFmtId="175" formatCode="[$-409]dd\-mmm\-yy;@"/>
    <numFmt numFmtId="176" formatCode="0.000000"/>
    <numFmt numFmtId="177" formatCode="0.00000"/>
  </numFmts>
  <fonts count="34">
    <font>
      <sz val="10"/>
      <name val="Arial"/>
      <family val="0"/>
    </font>
    <font>
      <sz val="11"/>
      <color indexed="8"/>
      <name val="Calibri"/>
      <family val="2"/>
    </font>
    <font>
      <b/>
      <sz val="12"/>
      <name val="Arial"/>
      <family val="2"/>
    </font>
    <font>
      <b/>
      <sz val="10"/>
      <name val="Arial"/>
      <family val="2"/>
    </font>
    <font>
      <sz val="10"/>
      <color indexed="12"/>
      <name val="Arial"/>
      <family val="0"/>
    </font>
    <font>
      <b/>
      <sz val="10"/>
      <color indexed="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36"/>
      <name val="Arial"/>
      <family val="0"/>
    </font>
    <font>
      <sz val="8"/>
      <name val="Arial"/>
      <family val="0"/>
    </font>
    <font>
      <i/>
      <sz val="12"/>
      <name val="Times New Roman"/>
      <family val="1"/>
    </font>
    <font>
      <sz val="12"/>
      <name val="Times New Roman"/>
      <family val="1"/>
    </font>
    <font>
      <b/>
      <sz val="9.5"/>
      <color indexed="8"/>
      <name val="ICAFKN+TimesNewRoman,Bold"/>
      <family val="0"/>
    </font>
    <font>
      <b/>
      <sz val="6.5"/>
      <color indexed="8"/>
      <name val="ICAFKN+TimesNewRoman,Bold"/>
      <family val="0"/>
    </font>
    <font>
      <sz val="9.5"/>
      <color indexed="8"/>
      <name val="ICAFKN+TimesNewRoman,Bold"/>
      <family val="0"/>
    </font>
    <font>
      <b/>
      <i/>
      <sz val="9.5"/>
      <color indexed="8"/>
      <name val="ICAFKN+TimesNewRoman,Bold"/>
      <family val="0"/>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3" fontId="0" fillId="0" borderId="0" xfId="0" applyNumberFormat="1" applyAlignment="1">
      <alignment horizontal="center"/>
    </xf>
    <xf numFmtId="15" fontId="0" fillId="0" borderId="0" xfId="0" applyNumberFormat="1" applyAlignment="1">
      <alignment horizontal="left"/>
    </xf>
    <xf numFmtId="0" fontId="0" fillId="0" borderId="0" xfId="0" applyAlignment="1">
      <alignment horizontal="center"/>
    </xf>
    <xf numFmtId="0" fontId="0" fillId="0" borderId="0" xfId="0" applyAlignment="1">
      <alignment horizontal="right"/>
    </xf>
    <xf numFmtId="0" fontId="0" fillId="0" borderId="0" xfId="0" applyBorder="1" applyAlignment="1">
      <alignment horizontal="right"/>
    </xf>
    <xf numFmtId="0" fontId="0" fillId="0" borderId="0" xfId="0" applyAlignment="1">
      <alignment/>
    </xf>
    <xf numFmtId="164" fontId="0" fillId="0" borderId="0" xfId="0" applyNumberFormat="1" applyBorder="1" applyAlignment="1">
      <alignment horizontal="center"/>
    </xf>
    <xf numFmtId="1" fontId="0" fillId="0" borderId="0" xfId="0" applyNumberFormat="1" applyAlignment="1">
      <alignment horizontal="center"/>
    </xf>
    <xf numFmtId="0" fontId="0" fillId="0" borderId="10" xfId="0" applyBorder="1" applyAlignment="1">
      <alignment/>
    </xf>
    <xf numFmtId="0" fontId="0" fillId="0" borderId="11" xfId="0" applyBorder="1" applyAlignment="1">
      <alignment/>
    </xf>
    <xf numFmtId="0" fontId="4" fillId="0" borderId="11" xfId="0" applyFont="1" applyBorder="1" applyAlignment="1">
      <alignment horizontal="righ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4" fillId="0" borderId="0" xfId="0" applyFont="1" applyBorder="1" applyAlignment="1">
      <alignment horizontal="righ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Fill="1" applyBorder="1" applyAlignment="1">
      <alignment horizontal="right"/>
    </xf>
    <xf numFmtId="0" fontId="0" fillId="0" borderId="17" xfId="0" applyBorder="1" applyAlignment="1">
      <alignment/>
    </xf>
    <xf numFmtId="0" fontId="5" fillId="0" borderId="16" xfId="0" applyFont="1" applyBorder="1" applyAlignment="1">
      <alignment/>
    </xf>
    <xf numFmtId="0" fontId="0" fillId="0" borderId="0" xfId="0" applyFill="1" applyAlignment="1">
      <alignment/>
    </xf>
    <xf numFmtId="166" fontId="0" fillId="0" borderId="0" xfId="0" applyNumberFormat="1" applyAlignment="1">
      <alignment/>
    </xf>
    <xf numFmtId="15" fontId="0" fillId="0" borderId="0" xfId="0" applyNumberFormat="1" applyFont="1" applyAlignment="1">
      <alignment horizontal="left"/>
    </xf>
    <xf numFmtId="165" fontId="0" fillId="0" borderId="0" xfId="0" applyNumberFormat="1" applyFill="1" applyAlignment="1">
      <alignment horizontal="left"/>
    </xf>
    <xf numFmtId="15" fontId="0" fillId="0" borderId="0" xfId="0" applyNumberFormat="1" applyFill="1" applyAlignment="1">
      <alignment horizontal="left"/>
    </xf>
    <xf numFmtId="9" fontId="0" fillId="0" borderId="0" xfId="0" applyNumberFormat="1" applyAlignment="1">
      <alignment/>
    </xf>
    <xf numFmtId="0" fontId="22" fillId="0" borderId="0" xfId="53" applyAlignment="1">
      <alignment/>
    </xf>
    <xf numFmtId="9" fontId="0" fillId="22" borderId="0" xfId="0" applyNumberFormat="1" applyFill="1" applyAlignment="1">
      <alignment/>
    </xf>
    <xf numFmtId="9" fontId="0" fillId="22" borderId="0" xfId="0" applyNumberFormat="1" applyFill="1" applyAlignment="1">
      <alignment/>
    </xf>
    <xf numFmtId="168" fontId="0" fillId="22" borderId="0" xfId="0" applyNumberFormat="1" applyFill="1" applyAlignment="1">
      <alignment/>
    </xf>
    <xf numFmtId="1" fontId="0" fillId="22" borderId="0" xfId="0" applyNumberFormat="1" applyFill="1" applyAlignment="1">
      <alignment/>
    </xf>
    <xf numFmtId="2" fontId="0" fillId="4" borderId="0" xfId="0" applyNumberFormat="1" applyFill="1" applyAlignment="1">
      <alignment/>
    </xf>
    <xf numFmtId="164" fontId="0" fillId="22" borderId="0" xfId="0" applyNumberFormat="1" applyFill="1" applyAlignment="1">
      <alignment/>
    </xf>
    <xf numFmtId="1" fontId="0" fillId="0" borderId="0" xfId="0" applyNumberFormat="1" applyFill="1" applyAlignment="1">
      <alignment/>
    </xf>
    <xf numFmtId="164" fontId="0" fillId="0" borderId="0" xfId="0" applyNumberFormat="1" applyAlignment="1">
      <alignment/>
    </xf>
    <xf numFmtId="0" fontId="26" fillId="0" borderId="0" xfId="0" applyFont="1" applyAlignment="1">
      <alignment/>
    </xf>
    <xf numFmtId="168" fontId="5" fillId="4" borderId="16" xfId="0" applyNumberFormat="1" applyFont="1" applyFill="1" applyBorder="1" applyAlignment="1">
      <alignment horizontal="center"/>
    </xf>
    <xf numFmtId="0" fontId="27" fillId="0" borderId="18" xfId="0" applyFont="1" applyBorder="1" applyAlignment="1">
      <alignment horizontal="center" vertical="top" wrapText="1"/>
    </xf>
    <xf numFmtId="0" fontId="27" fillId="0" borderId="19" xfId="0" applyFont="1" applyBorder="1" applyAlignment="1">
      <alignment horizontal="center" vertical="top" wrapText="1"/>
    </xf>
    <xf numFmtId="168" fontId="29" fillId="22" borderId="20" xfId="0" applyNumberFormat="1" applyFont="1" applyFill="1" applyBorder="1" applyAlignment="1">
      <alignment horizontal="right" wrapText="1" indent="1"/>
    </xf>
    <xf numFmtId="168" fontId="29" fillId="22" borderId="21" xfId="0" applyNumberFormat="1" applyFont="1" applyFill="1" applyBorder="1" applyAlignment="1">
      <alignment horizontal="right" wrapText="1" indent="1"/>
    </xf>
    <xf numFmtId="168" fontId="29" fillId="22" borderId="22" xfId="0" applyNumberFormat="1" applyFont="1" applyFill="1" applyBorder="1" applyAlignment="1">
      <alignment horizontal="right" wrapText="1" indent="1"/>
    </xf>
    <xf numFmtId="168" fontId="29" fillId="0" borderId="23" xfId="0" applyNumberFormat="1" applyFont="1" applyBorder="1" applyAlignment="1">
      <alignment horizontal="right" wrapText="1" indent="1"/>
    </xf>
    <xf numFmtId="168" fontId="29" fillId="0" borderId="24" xfId="0" applyNumberFormat="1" applyFont="1" applyBorder="1" applyAlignment="1">
      <alignment horizontal="right" wrapText="1" indent="1"/>
    </xf>
    <xf numFmtId="168" fontId="29" fillId="0" borderId="25" xfId="0" applyNumberFormat="1" applyFont="1" applyBorder="1" applyAlignment="1">
      <alignment horizontal="right" wrapText="1" indent="1"/>
    </xf>
    <xf numFmtId="168" fontId="29" fillId="22" borderId="23" xfId="0" applyNumberFormat="1" applyFont="1" applyFill="1" applyBorder="1" applyAlignment="1">
      <alignment horizontal="right" wrapText="1" indent="1"/>
    </xf>
    <xf numFmtId="168" fontId="29" fillId="22" borderId="24" xfId="0" applyNumberFormat="1" applyFont="1" applyFill="1" applyBorder="1" applyAlignment="1">
      <alignment horizontal="right" wrapText="1" indent="1"/>
    </xf>
    <xf numFmtId="168" fontId="29" fillId="22" borderId="25" xfId="0" applyNumberFormat="1" applyFont="1" applyFill="1" applyBorder="1" applyAlignment="1">
      <alignment horizontal="right" wrapText="1" indent="1"/>
    </xf>
    <xf numFmtId="168" fontId="29" fillId="22" borderId="26" xfId="0" applyNumberFormat="1" applyFont="1" applyFill="1" applyBorder="1" applyAlignment="1">
      <alignment horizontal="right" wrapText="1" indent="1"/>
    </xf>
    <xf numFmtId="168" fontId="29" fillId="22" borderId="19" xfId="0" applyNumberFormat="1" applyFont="1" applyFill="1" applyBorder="1" applyAlignment="1">
      <alignment horizontal="right" wrapText="1" indent="1"/>
    </xf>
    <xf numFmtId="168" fontId="29" fillId="22" borderId="27" xfId="0" applyNumberFormat="1" applyFont="1" applyFill="1" applyBorder="1" applyAlignment="1">
      <alignment horizontal="right" wrapText="1" indent="1"/>
    </xf>
    <xf numFmtId="0" fontId="27" fillId="0" borderId="18" xfId="0" applyFont="1" applyFill="1" applyBorder="1" applyAlignment="1">
      <alignment horizontal="center" vertical="top" wrapText="1"/>
    </xf>
    <xf numFmtId="0" fontId="27" fillId="0" borderId="28" xfId="0" applyFont="1" applyFill="1" applyBorder="1" applyAlignment="1">
      <alignment horizontal="center" wrapText="1"/>
    </xf>
    <xf numFmtId="0" fontId="27" fillId="0" borderId="29" xfId="0" applyFont="1" applyFill="1" applyBorder="1" applyAlignment="1">
      <alignment horizontal="center" wrapText="1"/>
    </xf>
    <xf numFmtId="0" fontId="27" fillId="0" borderId="30" xfId="0" applyFont="1" applyFill="1" applyBorder="1" applyAlignment="1">
      <alignment horizontal="center" wrapText="1"/>
    </xf>
    <xf numFmtId="0" fontId="27" fillId="0" borderId="19" xfId="0" applyFont="1" applyFill="1" applyBorder="1" applyAlignment="1">
      <alignment horizontal="center" vertical="top" wrapText="1"/>
    </xf>
    <xf numFmtId="0" fontId="27" fillId="0" borderId="19" xfId="0" applyFont="1" applyFill="1" applyBorder="1" applyAlignment="1">
      <alignment horizontal="center" wrapText="1"/>
    </xf>
    <xf numFmtId="0" fontId="27" fillId="0" borderId="27" xfId="0" applyFont="1" applyFill="1" applyBorder="1" applyAlignment="1">
      <alignment horizontal="center" wrapText="1"/>
    </xf>
    <xf numFmtId="0" fontId="27" fillId="0" borderId="31" xfId="0" applyFont="1" applyFill="1" applyBorder="1" applyAlignment="1">
      <alignment horizontal="center" wrapText="1"/>
    </xf>
    <xf numFmtId="0" fontId="27" fillId="0" borderId="32" xfId="0" applyFont="1" applyFill="1" applyBorder="1" applyAlignment="1">
      <alignment horizontal="center" wrapText="1"/>
    </xf>
    <xf numFmtId="168" fontId="29" fillId="0" borderId="26" xfId="0" applyNumberFormat="1" applyFont="1" applyBorder="1" applyAlignment="1">
      <alignment horizontal="right" wrapText="1" indent="1"/>
    </xf>
    <xf numFmtId="2" fontId="0" fillId="0" borderId="0" xfId="0" applyNumberFormat="1" applyAlignment="1">
      <alignment/>
    </xf>
    <xf numFmtId="2" fontId="29" fillId="22" borderId="21" xfId="0" applyNumberFormat="1" applyFont="1" applyFill="1" applyBorder="1" applyAlignment="1">
      <alignment horizontal="right" wrapText="1"/>
    </xf>
    <xf numFmtId="2" fontId="29" fillId="22" borderId="22" xfId="0" applyNumberFormat="1" applyFont="1" applyFill="1" applyBorder="1" applyAlignment="1">
      <alignment horizontal="right" wrapText="1"/>
    </xf>
    <xf numFmtId="2" fontId="29" fillId="0" borderId="24" xfId="0" applyNumberFormat="1" applyFont="1" applyBorder="1" applyAlignment="1">
      <alignment horizontal="right" wrapText="1"/>
    </xf>
    <xf numFmtId="2" fontId="29" fillId="0" borderId="25" xfId="0" applyNumberFormat="1" applyFont="1" applyBorder="1" applyAlignment="1">
      <alignment horizontal="right" wrapText="1"/>
    </xf>
    <xf numFmtId="2" fontId="29" fillId="22" borderId="24" xfId="0" applyNumberFormat="1" applyFont="1" applyFill="1" applyBorder="1" applyAlignment="1">
      <alignment horizontal="right" wrapText="1"/>
    </xf>
    <xf numFmtId="2" fontId="29" fillId="22" borderId="25" xfId="0" applyNumberFormat="1" applyFont="1" applyFill="1" applyBorder="1" applyAlignment="1">
      <alignment horizontal="right" wrapText="1"/>
    </xf>
    <xf numFmtId="2" fontId="29" fillId="0" borderId="19" xfId="0" applyNumberFormat="1" applyFont="1" applyBorder="1" applyAlignment="1">
      <alignment horizontal="right" wrapText="1"/>
    </xf>
    <xf numFmtId="2" fontId="29" fillId="0" borderId="27" xfId="0" applyNumberFormat="1" applyFont="1" applyBorder="1" applyAlignment="1">
      <alignment horizontal="right" wrapText="1"/>
    </xf>
    <xf numFmtId="1" fontId="5" fillId="4" borderId="16" xfId="0" applyNumberFormat="1" applyFont="1" applyFill="1" applyBorder="1" applyAlignment="1">
      <alignment horizontal="center"/>
    </xf>
    <xf numFmtId="0" fontId="0" fillId="24" borderId="0" xfId="0" applyFill="1" applyAlignment="1">
      <alignment/>
    </xf>
    <xf numFmtId="2" fontId="0" fillId="24" borderId="0" xfId="0" applyNumberFormat="1" applyFill="1" applyAlignment="1">
      <alignment/>
    </xf>
    <xf numFmtId="2" fontId="30" fillId="24" borderId="24" xfId="0" applyNumberFormat="1" applyFont="1" applyFill="1" applyBorder="1" applyAlignment="1">
      <alignment horizontal="right" wrapText="1"/>
    </xf>
    <xf numFmtId="0" fontId="22" fillId="0" borderId="0" xfId="53" applyFont="1" applyAlignment="1">
      <alignment/>
    </xf>
    <xf numFmtId="0" fontId="27" fillId="0" borderId="33" xfId="0" applyFont="1" applyBorder="1" applyAlignment="1">
      <alignment horizontal="center" vertical="top" wrapText="1"/>
    </xf>
    <xf numFmtId="0" fontId="27" fillId="0" borderId="26" xfId="0" applyFont="1" applyBorder="1" applyAlignment="1">
      <alignment horizontal="center" vertical="top" wrapText="1"/>
    </xf>
    <xf numFmtId="0" fontId="27" fillId="0" borderId="28" xfId="0" applyFont="1" applyFill="1" applyBorder="1" applyAlignment="1">
      <alignment horizontal="center" wrapText="1"/>
    </xf>
    <xf numFmtId="0" fontId="27" fillId="0" borderId="29" xfId="0" applyFont="1" applyFill="1" applyBorder="1" applyAlignment="1">
      <alignment horizontal="center" wrapText="1"/>
    </xf>
    <xf numFmtId="0" fontId="0" fillId="0" borderId="29" xfId="0" applyBorder="1" applyAlignment="1">
      <alignment wrapText="1"/>
    </xf>
    <xf numFmtId="0" fontId="0" fillId="0" borderId="30" xfId="0"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38100</xdr:colOff>
      <xdr:row>18</xdr:row>
      <xdr:rowOff>57150</xdr:rowOff>
    </xdr:to>
    <xdr:pic>
      <xdr:nvPicPr>
        <xdr:cNvPr id="1" name="Picture 1"/>
        <xdr:cNvPicPr preferRelativeResize="1">
          <a:picLocks noChangeAspect="1"/>
        </xdr:cNvPicPr>
      </xdr:nvPicPr>
      <xdr:blipFill>
        <a:blip r:embed="rId1"/>
        <a:stretch>
          <a:fillRect/>
        </a:stretch>
      </xdr:blipFill>
      <xdr:spPr>
        <a:xfrm>
          <a:off x="3657600" y="323850"/>
          <a:ext cx="5524500"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cusonenergy.com/files/Document_Management_System/Business_Programs/boilercombustion_incentiveapplication.pdf" TargetMode="External" /><Relationship Id="rId2" Type="http://schemas.openxmlformats.org/officeDocument/2006/relationships/hyperlink" Target="http://hpac.com/bse/burner-controls-boilers/" TargetMode="External" /><Relationship Id="rId3" Type="http://schemas.openxmlformats.org/officeDocument/2006/relationships/hyperlink" Target="http://thermalenergyconservation.biz/linkageless.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ocusonenergy.com/files/Document_Management_System/Business_Programs/boilercombustion_incentiveapplication.pdf" TargetMode="External" /><Relationship Id="rId2" Type="http://schemas.openxmlformats.org/officeDocument/2006/relationships/hyperlink" Target="http://www.p2pays.org/ref/19/18351.pdf" TargetMode="External" /><Relationship Id="rId3" Type="http://schemas.openxmlformats.org/officeDocument/2006/relationships/hyperlink" Target="http://www1.eere.energy.gov/industry/bestpractices/pdfs/steam_survey_guide.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izlink.com/HPAC_articles/September2005/38.pdf"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47"/>
  <sheetViews>
    <sheetView workbookViewId="0" topLeftCell="A1">
      <selection activeCell="B35" sqref="B35"/>
    </sheetView>
  </sheetViews>
  <sheetFormatPr defaultColWidth="9.140625" defaultRowHeight="12.75"/>
  <cols>
    <col min="1" max="1" width="3.57421875" style="0" customWidth="1"/>
    <col min="2" max="2" width="26.421875" style="0" customWidth="1"/>
    <col min="3" max="3" width="9.421875" style="0" customWidth="1"/>
    <col min="4" max="4" width="4.421875" style="0" customWidth="1"/>
    <col min="5" max="5" width="9.28125" style="0" bestFit="1" customWidth="1"/>
    <col min="6" max="6" width="6.7109375" style="0" customWidth="1"/>
    <col min="7" max="7" width="6.8515625" style="0" customWidth="1"/>
    <col min="8" max="8" width="8.28125" style="0" bestFit="1" customWidth="1"/>
    <col min="9" max="9" width="13.28125" style="0" customWidth="1"/>
    <col min="10" max="10" width="4.00390625" style="0" customWidth="1"/>
    <col min="14" max="14" width="4.00390625" style="0" customWidth="1"/>
  </cols>
  <sheetData>
    <row r="1" spans="2:3" ht="15.75">
      <c r="B1" s="1" t="s">
        <v>0</v>
      </c>
      <c r="C1" s="1"/>
    </row>
    <row r="3" spans="2:4" ht="12.75">
      <c r="B3" s="2" t="s">
        <v>12</v>
      </c>
      <c r="C3" s="3" t="s">
        <v>14</v>
      </c>
      <c r="D3" s="3"/>
    </row>
    <row r="4" spans="2:4" ht="12.75">
      <c r="B4" s="2" t="s">
        <v>1</v>
      </c>
      <c r="C4" s="3" t="s">
        <v>2</v>
      </c>
      <c r="D4" s="4"/>
    </row>
    <row r="5" spans="2:4" ht="12.75">
      <c r="B5" s="2" t="s">
        <v>3</v>
      </c>
      <c r="C5" s="3" t="s">
        <v>15</v>
      </c>
      <c r="D5" s="3"/>
    </row>
    <row r="6" spans="2:4" ht="12.75">
      <c r="B6" s="2" t="s">
        <v>4</v>
      </c>
      <c r="C6" s="3" t="s">
        <v>16</v>
      </c>
      <c r="D6" s="3"/>
    </row>
    <row r="7" spans="2:4" ht="12.75">
      <c r="B7" s="2"/>
      <c r="C7" s="2"/>
      <c r="D7" s="3"/>
    </row>
    <row r="8" spans="2:4" ht="12.75">
      <c r="B8" s="2" t="s">
        <v>5</v>
      </c>
      <c r="C8" t="s">
        <v>7</v>
      </c>
      <c r="D8" s="4"/>
    </row>
    <row r="9" spans="2:4" ht="12.75">
      <c r="B9" s="2" t="s">
        <v>6</v>
      </c>
      <c r="C9" t="s">
        <v>7</v>
      </c>
      <c r="D9" s="4"/>
    </row>
    <row r="10" spans="2:8" ht="12.75">
      <c r="B10" s="2" t="s">
        <v>8</v>
      </c>
      <c r="C10" s="28">
        <v>39682</v>
      </c>
      <c r="D10" s="29"/>
      <c r="E10" s="25"/>
      <c r="F10" s="25"/>
      <c r="G10" s="25"/>
      <c r="H10" s="25"/>
    </row>
    <row r="11" spans="2:5" ht="12.75">
      <c r="B11" s="2" t="s">
        <v>9</v>
      </c>
      <c r="C11" s="27"/>
      <c r="E11" s="5"/>
    </row>
    <row r="12" spans="2:3" ht="12.75">
      <c r="B12" s="2" t="s">
        <v>10</v>
      </c>
      <c r="C12" s="3"/>
    </row>
    <row r="14" ht="12.75">
      <c r="B14" s="2" t="s">
        <v>13</v>
      </c>
    </row>
    <row r="15" ht="12.75">
      <c r="B15" t="s">
        <v>31</v>
      </c>
    </row>
    <row r="16" ht="12.75">
      <c r="B16" s="9" t="s">
        <v>17</v>
      </c>
    </row>
    <row r="17" ht="12.75">
      <c r="B17" t="s">
        <v>18</v>
      </c>
    </row>
    <row r="18" ht="12.75">
      <c r="B18" t="s">
        <v>19</v>
      </c>
    </row>
    <row r="20" ht="12.75">
      <c r="B20" t="s">
        <v>43</v>
      </c>
    </row>
    <row r="21" ht="12.75">
      <c r="C21" s="31" t="s">
        <v>24</v>
      </c>
    </row>
    <row r="23" ht="12.75">
      <c r="C23" t="s">
        <v>28</v>
      </c>
    </row>
    <row r="24" spans="2:5" ht="12.75">
      <c r="B24" s="9"/>
      <c r="C24" s="32">
        <v>0.5</v>
      </c>
      <c r="D24" s="9" t="s">
        <v>41</v>
      </c>
      <c r="E24" s="26"/>
    </row>
    <row r="25" spans="3:4" ht="12.75">
      <c r="C25" s="33">
        <v>0.8</v>
      </c>
      <c r="D25" t="s">
        <v>26</v>
      </c>
    </row>
    <row r="26" spans="3:4" ht="12.75">
      <c r="C26" s="34">
        <f>9.81*1000/0.2931</f>
        <v>33469.80552712385</v>
      </c>
      <c r="D26" t="s">
        <v>25</v>
      </c>
    </row>
    <row r="27" spans="3:4" ht="12.75">
      <c r="C27" s="35">
        <v>4000</v>
      </c>
      <c r="D27" t="s">
        <v>42</v>
      </c>
    </row>
    <row r="28" spans="3:5" ht="12.75">
      <c r="C28" s="38"/>
      <c r="E28" t="s">
        <v>97</v>
      </c>
    </row>
    <row r="29" spans="3:5" ht="12.75">
      <c r="C29" s="38"/>
      <c r="E29" t="s">
        <v>98</v>
      </c>
    </row>
    <row r="30" spans="3:5" ht="12.75">
      <c r="C30" s="9"/>
      <c r="D30" s="9"/>
      <c r="E30" t="s">
        <v>27</v>
      </c>
    </row>
    <row r="31" spans="3:5" ht="12.75">
      <c r="C31" s="9"/>
      <c r="D31" s="9"/>
      <c r="E31" t="s">
        <v>35</v>
      </c>
    </row>
    <row r="32" spans="3:4" ht="12.75">
      <c r="C32" s="33">
        <v>0.03</v>
      </c>
      <c r="D32" t="s">
        <v>96</v>
      </c>
    </row>
    <row r="33" spans="3:6" ht="12.75">
      <c r="C33" s="30"/>
      <c r="E33" t="s">
        <v>30</v>
      </c>
      <c r="F33" s="31" t="s">
        <v>36</v>
      </c>
    </row>
    <row r="34" spans="3:6" ht="12.75">
      <c r="C34" s="9"/>
      <c r="D34" s="9"/>
      <c r="F34" t="s">
        <v>38</v>
      </c>
    </row>
    <row r="35" spans="3:6" ht="12.75">
      <c r="C35" s="9"/>
      <c r="D35" s="9"/>
      <c r="F35" t="s">
        <v>37</v>
      </c>
    </row>
    <row r="36" spans="3:6" ht="12.75">
      <c r="C36" s="9"/>
      <c r="D36" s="9"/>
      <c r="E36" t="s">
        <v>30</v>
      </c>
      <c r="F36" s="31" t="s">
        <v>39</v>
      </c>
    </row>
    <row r="37" spans="3:6" ht="12.75">
      <c r="C37" s="9"/>
      <c r="D37" s="9"/>
      <c r="F37" t="s">
        <v>40</v>
      </c>
    </row>
    <row r="38" spans="3:15" ht="12.75">
      <c r="C38" s="9"/>
      <c r="D38" s="9"/>
      <c r="E38" t="s">
        <v>100</v>
      </c>
      <c r="F38" s="79" t="s">
        <v>101</v>
      </c>
      <c r="O38" t="s">
        <v>102</v>
      </c>
    </row>
    <row r="39" spans="3:6" ht="12.75">
      <c r="C39" s="9"/>
      <c r="D39" s="9"/>
      <c r="F39" s="79" t="s">
        <v>48</v>
      </c>
    </row>
    <row r="40" spans="3:4" ht="12.75">
      <c r="C40" s="9" t="s">
        <v>29</v>
      </c>
      <c r="D40" s="9"/>
    </row>
    <row r="41" spans="3:4" ht="12.75">
      <c r="C41" s="36">
        <f>C26*C24*C32*C27/(C25*100000)</f>
        <v>25.102354145342886</v>
      </c>
      <c r="D41" s="9" t="s">
        <v>20</v>
      </c>
    </row>
    <row r="42" spans="4:5" ht="12.75">
      <c r="D42" s="7"/>
      <c r="E42" s="6"/>
    </row>
    <row r="43" spans="2:5" ht="13.5" thickBot="1">
      <c r="B43" s="4"/>
      <c r="C43" s="6"/>
      <c r="D43" s="8"/>
      <c r="E43" s="10"/>
    </row>
    <row r="44" spans="2:10" ht="12.75">
      <c r="B44" s="12"/>
      <c r="C44" s="13"/>
      <c r="D44" s="14" t="s">
        <v>22</v>
      </c>
      <c r="E44" s="13"/>
      <c r="F44" s="13"/>
      <c r="G44" s="13"/>
      <c r="H44" s="13"/>
      <c r="I44" s="13"/>
      <c r="J44" s="15"/>
    </row>
    <row r="45" spans="2:10" ht="12.75">
      <c r="B45" s="16"/>
      <c r="C45" s="17"/>
      <c r="D45" s="18" t="s">
        <v>21</v>
      </c>
      <c r="E45" s="17"/>
      <c r="F45" s="17"/>
      <c r="G45" s="17"/>
      <c r="H45" s="17"/>
      <c r="I45" s="17"/>
      <c r="J45" s="19"/>
    </row>
    <row r="46" spans="2:10" ht="13.5" thickBot="1">
      <c r="B46" s="20"/>
      <c r="C46" s="21"/>
      <c r="D46" s="22" t="s">
        <v>23</v>
      </c>
      <c r="E46" s="75">
        <f>C41</f>
        <v>25.102354145342886</v>
      </c>
      <c r="F46" s="24" t="s">
        <v>11</v>
      </c>
      <c r="G46" s="21"/>
      <c r="H46" s="21"/>
      <c r="I46" s="21"/>
      <c r="J46" s="23"/>
    </row>
    <row r="47" ht="12.75">
      <c r="E47" s="26"/>
    </row>
  </sheetData>
  <hyperlinks>
    <hyperlink ref="C21" r:id="rId1" display="http://focusonenergy.com/files/Document_Management_System/Business_Programs/boilercombustion_incentiveapplication.pdf"/>
    <hyperlink ref="F33" r:id="rId2" display="http://hpac.com/bse/burner-controls-boilers/"/>
    <hyperlink ref="F36" r:id="rId3" display="http://thermalenergyconservation.biz/linkageless.html"/>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pageSetUpPr fitToPage="1"/>
  </sheetPr>
  <dimension ref="B1:J50"/>
  <sheetViews>
    <sheetView tabSelected="1" workbookViewId="0" topLeftCell="A1">
      <selection activeCell="B33" sqref="B33"/>
    </sheetView>
  </sheetViews>
  <sheetFormatPr defaultColWidth="9.140625" defaultRowHeight="12.75"/>
  <cols>
    <col min="1" max="1" width="3.57421875" style="0" customWidth="1"/>
    <col min="2" max="2" width="26.7109375" style="0" customWidth="1"/>
    <col min="3" max="3" width="9.57421875" style="0" customWidth="1"/>
    <col min="4" max="4" width="4.421875" style="0" customWidth="1"/>
    <col min="5" max="5" width="9.28125" style="0" bestFit="1" customWidth="1"/>
    <col min="6" max="6" width="6.7109375" style="0" customWidth="1"/>
    <col min="7" max="7" width="6.8515625" style="0" customWidth="1"/>
    <col min="8" max="8" width="8.28125" style="0" bestFit="1" customWidth="1"/>
    <col min="9" max="9" width="13.28125" style="0" customWidth="1"/>
    <col min="10" max="10" width="4.00390625" style="0" customWidth="1"/>
    <col min="14" max="14" width="4.00390625" style="0" customWidth="1"/>
  </cols>
  <sheetData>
    <row r="1" spans="2:3" ht="15.75">
      <c r="B1" s="1" t="s">
        <v>0</v>
      </c>
      <c r="C1" s="1"/>
    </row>
    <row r="3" spans="2:4" ht="12.75">
      <c r="B3" s="2" t="s">
        <v>12</v>
      </c>
      <c r="C3" s="3" t="s">
        <v>32</v>
      </c>
      <c r="D3" s="3"/>
    </row>
    <row r="4" spans="2:4" ht="12.75">
      <c r="B4" s="2" t="s">
        <v>1</v>
      </c>
      <c r="C4" s="3" t="s">
        <v>2</v>
      </c>
      <c r="D4" s="4"/>
    </row>
    <row r="5" spans="2:4" ht="12.75">
      <c r="B5" s="2" t="s">
        <v>3</v>
      </c>
      <c r="C5" s="3" t="s">
        <v>15</v>
      </c>
      <c r="D5" s="3"/>
    </row>
    <row r="6" spans="2:4" ht="12.75">
      <c r="B6" s="2" t="s">
        <v>4</v>
      </c>
      <c r="C6" s="3" t="s">
        <v>33</v>
      </c>
      <c r="D6" s="3"/>
    </row>
    <row r="7" spans="2:4" ht="12.75">
      <c r="B7" s="2"/>
      <c r="C7" s="2"/>
      <c r="D7" s="3"/>
    </row>
    <row r="8" spans="2:4" ht="12.75">
      <c r="B8" s="2" t="s">
        <v>5</v>
      </c>
      <c r="C8" t="s">
        <v>7</v>
      </c>
      <c r="D8" s="4"/>
    </row>
    <row r="9" spans="2:4" ht="12.75">
      <c r="B9" s="2" t="s">
        <v>6</v>
      </c>
      <c r="C9" t="s">
        <v>7</v>
      </c>
      <c r="D9" s="4"/>
    </row>
    <row r="10" spans="2:8" ht="12.75">
      <c r="B10" s="2" t="s">
        <v>8</v>
      </c>
      <c r="C10" s="28">
        <v>39682</v>
      </c>
      <c r="D10" s="29"/>
      <c r="E10" s="25"/>
      <c r="F10" s="25"/>
      <c r="G10" s="25"/>
      <c r="H10" s="25"/>
    </row>
    <row r="11" spans="2:5" ht="12.75">
      <c r="B11" s="2" t="s">
        <v>9</v>
      </c>
      <c r="C11" s="27"/>
      <c r="E11" s="5"/>
    </row>
    <row r="12" spans="2:3" ht="12.75">
      <c r="B12" s="2" t="s">
        <v>10</v>
      </c>
      <c r="C12" s="3"/>
    </row>
    <row r="14" ht="12.75">
      <c r="B14" s="2" t="s">
        <v>13</v>
      </c>
    </row>
    <row r="15" ht="12.75">
      <c r="B15" t="s">
        <v>31</v>
      </c>
    </row>
    <row r="16" ht="12.75">
      <c r="B16" s="9" t="s">
        <v>17</v>
      </c>
    </row>
    <row r="17" ht="12.75">
      <c r="B17" t="s">
        <v>18</v>
      </c>
    </row>
    <row r="18" ht="12.75">
      <c r="B18" t="s">
        <v>19</v>
      </c>
    </row>
    <row r="20" ht="12.75">
      <c r="B20" t="s">
        <v>43</v>
      </c>
    </row>
    <row r="21" ht="12.75">
      <c r="C21" s="31" t="s">
        <v>24</v>
      </c>
    </row>
    <row r="24" ht="12.75">
      <c r="C24" t="s">
        <v>28</v>
      </c>
    </row>
    <row r="25" spans="2:5" ht="12.75">
      <c r="B25" s="9"/>
      <c r="C25" s="32">
        <v>0.5</v>
      </c>
      <c r="D25" s="9" t="s">
        <v>41</v>
      </c>
      <c r="E25" s="26"/>
    </row>
    <row r="26" spans="3:4" ht="12.75">
      <c r="C26" s="33">
        <v>0.8</v>
      </c>
      <c r="D26" t="s">
        <v>26</v>
      </c>
    </row>
    <row r="27" spans="3:4" ht="12.75">
      <c r="C27" s="34">
        <f>9.81*1000/0.2931</f>
        <v>33469.80552712385</v>
      </c>
      <c r="D27" t="s">
        <v>25</v>
      </c>
    </row>
    <row r="28" spans="3:4" ht="12.75">
      <c r="C28" s="35">
        <v>4000</v>
      </c>
      <c r="D28" t="s">
        <v>42</v>
      </c>
    </row>
    <row r="29" spans="3:5" ht="12.75">
      <c r="C29" s="38"/>
      <c r="E29" t="s">
        <v>97</v>
      </c>
    </row>
    <row r="30" spans="3:5" ht="12.75">
      <c r="C30" s="38"/>
      <c r="E30" t="s">
        <v>98</v>
      </c>
    </row>
    <row r="31" spans="3:5" ht="12.75">
      <c r="C31" s="9"/>
      <c r="D31" s="9"/>
      <c r="E31" t="s">
        <v>27</v>
      </c>
    </row>
    <row r="32" spans="3:5" ht="12.75">
      <c r="C32" s="9"/>
      <c r="D32" s="9"/>
      <c r="E32" t="s">
        <v>35</v>
      </c>
    </row>
    <row r="33" spans="3:4" ht="12.75">
      <c r="C33" s="37">
        <v>0.011</v>
      </c>
      <c r="D33" t="s">
        <v>50</v>
      </c>
    </row>
    <row r="34" spans="3:4" ht="12.75">
      <c r="C34" s="9"/>
      <c r="D34" s="9" t="s">
        <v>61</v>
      </c>
    </row>
    <row r="35" spans="3:4" ht="12.75">
      <c r="C35" s="9"/>
      <c r="D35" s="9" t="s">
        <v>55</v>
      </c>
    </row>
    <row r="36" spans="3:4" ht="12.75">
      <c r="C36" s="9"/>
      <c r="D36" s="9" t="s">
        <v>56</v>
      </c>
    </row>
    <row r="37" spans="3:6" ht="15.75">
      <c r="C37" s="9"/>
      <c r="D37" s="9"/>
      <c r="E37" t="s">
        <v>30</v>
      </c>
      <c r="F37" t="s">
        <v>51</v>
      </c>
    </row>
    <row r="38" spans="3:6" ht="12.75">
      <c r="C38" s="9"/>
      <c r="D38" s="9"/>
      <c r="F38" s="31" t="s">
        <v>52</v>
      </c>
    </row>
    <row r="39" spans="3:6" ht="15.75">
      <c r="C39" s="9"/>
      <c r="D39" s="9"/>
      <c r="E39" t="s">
        <v>30</v>
      </c>
      <c r="F39" t="s">
        <v>53</v>
      </c>
    </row>
    <row r="40" spans="3:6" ht="12.75">
      <c r="C40" s="9"/>
      <c r="D40" s="9"/>
      <c r="F40" s="31" t="s">
        <v>54</v>
      </c>
    </row>
    <row r="41" spans="3:6" ht="12.75">
      <c r="C41" s="9"/>
      <c r="D41" s="9"/>
      <c r="F41" s="31"/>
    </row>
    <row r="42" spans="3:4" ht="12.75">
      <c r="C42" s="9" t="s">
        <v>29</v>
      </c>
      <c r="D42" s="9"/>
    </row>
    <row r="43" spans="3:4" ht="12.75">
      <c r="C43" s="36">
        <f>C27*C25*C28/100000*(1/C26-1/(C26+C33))</f>
        <v>11.349194229296108</v>
      </c>
      <c r="D43" s="9" t="s">
        <v>20</v>
      </c>
    </row>
    <row r="44" spans="4:5" ht="12.75">
      <c r="D44" s="7"/>
      <c r="E44" s="6"/>
    </row>
    <row r="45" spans="4:5" ht="12.75">
      <c r="D45" s="7"/>
      <c r="E45" s="11"/>
    </row>
    <row r="46" spans="2:5" ht="13.5" thickBot="1">
      <c r="B46" s="4"/>
      <c r="C46" s="6"/>
      <c r="D46" s="8"/>
      <c r="E46" s="10"/>
    </row>
    <row r="47" spans="2:10" ht="12.75">
      <c r="B47" s="12"/>
      <c r="C47" s="13"/>
      <c r="D47" s="14" t="s">
        <v>22</v>
      </c>
      <c r="E47" s="13"/>
      <c r="F47" s="13"/>
      <c r="G47" s="13"/>
      <c r="H47" s="13"/>
      <c r="I47" s="13"/>
      <c r="J47" s="15"/>
    </row>
    <row r="48" spans="2:10" ht="12.75">
      <c r="B48" s="16"/>
      <c r="C48" s="17"/>
      <c r="D48" s="18" t="s">
        <v>21</v>
      </c>
      <c r="E48" s="17"/>
      <c r="F48" s="17"/>
      <c r="G48" s="17"/>
      <c r="H48" s="17"/>
      <c r="I48" s="17"/>
      <c r="J48" s="19"/>
    </row>
    <row r="49" spans="2:10" ht="13.5" thickBot="1">
      <c r="B49" s="20"/>
      <c r="C49" s="21"/>
      <c r="D49" s="22" t="s">
        <v>34</v>
      </c>
      <c r="E49" s="41">
        <f>C43</f>
        <v>11.349194229296108</v>
      </c>
      <c r="F49" s="24" t="s">
        <v>11</v>
      </c>
      <c r="G49" s="21"/>
      <c r="H49" s="21"/>
      <c r="I49" s="21"/>
      <c r="J49" s="23"/>
    </row>
    <row r="50" ht="12.75">
      <c r="E50" s="26"/>
    </row>
  </sheetData>
  <sheetProtection/>
  <hyperlinks>
    <hyperlink ref="C21" r:id="rId1" display="http://focusonenergy.com/files/Document_Management_System/Business_Programs/boilercombustion_incentiveapplication.pdf"/>
    <hyperlink ref="F38" r:id="rId2" display="http://www.p2pays.org/ref/19/18351.pdf "/>
    <hyperlink ref="F40" r:id="rId3" display="http://www1.eere.energy.gov/industry/bestpractices/pdfs/steam_survey_guide.pdf"/>
  </hyperlinks>
  <printOptions/>
  <pageMargins left="0.87" right="0.43" top="1" bottom="1" header="0.5" footer="0.5"/>
  <pageSetup fitToHeight="1" fitToWidth="1" horizontalDpi="600" verticalDpi="600" orientation="landscape" scale="72" r:id="rId4"/>
</worksheet>
</file>

<file path=xl/worksheets/sheet3.xml><?xml version="1.0" encoding="utf-8"?>
<worksheet xmlns="http://schemas.openxmlformats.org/spreadsheetml/2006/main" xmlns:r="http://schemas.openxmlformats.org/officeDocument/2006/relationships">
  <dimension ref="A2:AE71"/>
  <sheetViews>
    <sheetView workbookViewId="0" topLeftCell="A1">
      <selection activeCell="K38" sqref="K38"/>
    </sheetView>
  </sheetViews>
  <sheetFormatPr defaultColWidth="9.140625" defaultRowHeight="12.75"/>
  <cols>
    <col min="14" max="28" width="6.00390625" style="0" customWidth="1"/>
  </cols>
  <sheetData>
    <row r="1" ht="13.5" thickBot="1"/>
    <row r="2" spans="1:28" ht="12.75" customHeight="1">
      <c r="A2" s="80" t="s">
        <v>57</v>
      </c>
      <c r="B2" s="42" t="s">
        <v>58</v>
      </c>
      <c r="C2" s="56" t="s">
        <v>59</v>
      </c>
      <c r="D2" s="57" t="s">
        <v>60</v>
      </c>
      <c r="E2" s="58"/>
      <c r="F2" s="58"/>
      <c r="G2" s="58"/>
      <c r="H2" s="58"/>
      <c r="I2" s="58"/>
      <c r="J2" s="59"/>
      <c r="M2" s="80" t="s">
        <v>58</v>
      </c>
      <c r="N2" s="82" t="s">
        <v>62</v>
      </c>
      <c r="O2" s="83"/>
      <c r="P2" s="83"/>
      <c r="Q2" s="83"/>
      <c r="R2" s="83"/>
      <c r="S2" s="83"/>
      <c r="T2" s="83"/>
      <c r="U2" s="84"/>
      <c r="V2" s="84"/>
      <c r="W2" s="84"/>
      <c r="X2" s="84"/>
      <c r="Y2" s="84"/>
      <c r="Z2" s="84"/>
      <c r="AA2" s="84"/>
      <c r="AB2" s="85"/>
    </row>
    <row r="3" spans="1:28" ht="13.5" thickBot="1">
      <c r="A3" s="81"/>
      <c r="B3" s="43"/>
      <c r="C3" s="60"/>
      <c r="D3" s="61">
        <v>220</v>
      </c>
      <c r="E3" s="61">
        <v>230</v>
      </c>
      <c r="F3" s="61">
        <v>240</v>
      </c>
      <c r="G3" s="61">
        <v>246</v>
      </c>
      <c r="H3" s="61">
        <v>250</v>
      </c>
      <c r="I3" s="61">
        <v>260</v>
      </c>
      <c r="J3" s="62">
        <v>270</v>
      </c>
      <c r="M3" s="81"/>
      <c r="N3" s="63">
        <v>230</v>
      </c>
      <c r="O3" s="63">
        <v>250</v>
      </c>
      <c r="P3" s="63">
        <v>270</v>
      </c>
      <c r="Q3" s="63">
        <v>290</v>
      </c>
      <c r="R3" s="63">
        <v>310</v>
      </c>
      <c r="S3" s="63">
        <v>330</v>
      </c>
      <c r="T3" s="63">
        <v>350</v>
      </c>
      <c r="U3" s="63">
        <v>370</v>
      </c>
      <c r="V3" s="63">
        <v>390</v>
      </c>
      <c r="W3" s="63">
        <v>410</v>
      </c>
      <c r="X3" s="63">
        <v>430</v>
      </c>
      <c r="Y3" s="63">
        <v>450</v>
      </c>
      <c r="Z3" s="63">
        <v>470</v>
      </c>
      <c r="AA3" s="63">
        <v>490</v>
      </c>
      <c r="AB3" s="64">
        <v>510</v>
      </c>
    </row>
    <row r="4" spans="1:28" ht="12.75">
      <c r="A4" s="44">
        <v>0</v>
      </c>
      <c r="B4" s="45">
        <v>0</v>
      </c>
      <c r="C4" s="45">
        <v>11.8</v>
      </c>
      <c r="D4" s="45">
        <v>85.3</v>
      </c>
      <c r="E4" s="45">
        <v>85.1</v>
      </c>
      <c r="F4" s="45">
        <v>84.9</v>
      </c>
      <c r="G4" s="45">
        <v>84.8</v>
      </c>
      <c r="H4" s="45">
        <v>84.7</v>
      </c>
      <c r="I4" s="45">
        <v>84.5</v>
      </c>
      <c r="J4" s="46">
        <v>84.2</v>
      </c>
      <c r="M4" s="44">
        <v>1</v>
      </c>
      <c r="N4" s="67">
        <v>14.49</v>
      </c>
      <c r="O4" s="67">
        <v>14.92</v>
      </c>
      <c r="P4" s="67">
        <v>15.36</v>
      </c>
      <c r="Q4" s="67">
        <v>15.79</v>
      </c>
      <c r="R4" s="67">
        <v>16.23</v>
      </c>
      <c r="S4" s="67">
        <v>16.67</v>
      </c>
      <c r="T4" s="67">
        <v>17.11</v>
      </c>
      <c r="U4" s="67">
        <v>17.55</v>
      </c>
      <c r="V4" s="67">
        <v>17.99</v>
      </c>
      <c r="W4" s="67">
        <v>18.43</v>
      </c>
      <c r="X4" s="67">
        <v>18.88</v>
      </c>
      <c r="Y4" s="67">
        <v>19.32</v>
      </c>
      <c r="Z4" s="67">
        <v>19.77</v>
      </c>
      <c r="AA4" s="67">
        <v>20.21</v>
      </c>
      <c r="AB4" s="68">
        <v>20.66</v>
      </c>
    </row>
    <row r="5" spans="1:28" ht="12.75">
      <c r="A5" s="47">
        <v>2.2</v>
      </c>
      <c r="B5" s="48">
        <v>0.5</v>
      </c>
      <c r="C5" s="48">
        <v>11.5</v>
      </c>
      <c r="D5" s="48">
        <v>85.2</v>
      </c>
      <c r="E5" s="48">
        <v>85</v>
      </c>
      <c r="F5" s="48">
        <v>84.8</v>
      </c>
      <c r="G5" s="48">
        <v>84.7</v>
      </c>
      <c r="H5" s="48">
        <v>84.6</v>
      </c>
      <c r="I5" s="48">
        <v>84.4</v>
      </c>
      <c r="J5" s="49">
        <v>84.1</v>
      </c>
      <c r="M5" s="47">
        <v>2</v>
      </c>
      <c r="N5" s="69">
        <v>14.72</v>
      </c>
      <c r="O5" s="69">
        <v>15.17</v>
      </c>
      <c r="P5" s="69">
        <v>15.63</v>
      </c>
      <c r="Q5" s="69">
        <v>16.09</v>
      </c>
      <c r="R5" s="69">
        <v>16.55</v>
      </c>
      <c r="S5" s="69">
        <v>17.01</v>
      </c>
      <c r="T5" s="69">
        <v>17.47</v>
      </c>
      <c r="U5" s="69">
        <v>17.93</v>
      </c>
      <c r="V5" s="69">
        <v>18.39</v>
      </c>
      <c r="W5" s="69">
        <v>18.86</v>
      </c>
      <c r="X5" s="69">
        <v>19.32</v>
      </c>
      <c r="Y5" s="69">
        <v>19.79</v>
      </c>
      <c r="Z5" s="69">
        <v>20.26</v>
      </c>
      <c r="AA5" s="69">
        <v>20.73</v>
      </c>
      <c r="AB5" s="70">
        <v>21.2</v>
      </c>
    </row>
    <row r="6" spans="1:28" ht="12.75">
      <c r="A6" s="50">
        <v>4.5</v>
      </c>
      <c r="B6" s="51">
        <v>1</v>
      </c>
      <c r="C6" s="51">
        <v>11.2</v>
      </c>
      <c r="D6" s="51">
        <v>85.1</v>
      </c>
      <c r="E6" s="51">
        <v>84.9</v>
      </c>
      <c r="F6" s="51">
        <v>84.7</v>
      </c>
      <c r="G6" s="51">
        <v>84.6</v>
      </c>
      <c r="H6" s="51">
        <v>84.5</v>
      </c>
      <c r="I6" s="51">
        <v>84.2</v>
      </c>
      <c r="J6" s="52">
        <v>84</v>
      </c>
      <c r="M6" s="50">
        <v>3</v>
      </c>
      <c r="N6" s="71">
        <v>14.98</v>
      </c>
      <c r="O6" s="71">
        <v>15.46</v>
      </c>
      <c r="P6" s="71">
        <v>15.94</v>
      </c>
      <c r="Q6" s="71">
        <v>16.42</v>
      </c>
      <c r="R6" s="71">
        <v>16.9</v>
      </c>
      <c r="S6" s="71">
        <v>17.38</v>
      </c>
      <c r="T6" s="71">
        <v>17.87</v>
      </c>
      <c r="U6" s="71">
        <v>18.36</v>
      </c>
      <c r="V6" s="71">
        <v>18.84</v>
      </c>
      <c r="W6" s="71">
        <v>19.33</v>
      </c>
      <c r="X6" s="71">
        <v>19.82</v>
      </c>
      <c r="Y6" s="71">
        <v>20.31</v>
      </c>
      <c r="Z6" s="71">
        <v>20.8</v>
      </c>
      <c r="AA6" s="71">
        <v>21.3</v>
      </c>
      <c r="AB6" s="72">
        <v>21.79</v>
      </c>
    </row>
    <row r="7" spans="1:28" ht="12.75">
      <c r="A7" s="47">
        <v>6.9</v>
      </c>
      <c r="B7" s="48">
        <v>1.5</v>
      </c>
      <c r="C7" s="48">
        <v>11</v>
      </c>
      <c r="D7" s="48">
        <v>85</v>
      </c>
      <c r="E7" s="48">
        <v>84.8</v>
      </c>
      <c r="F7" s="48">
        <v>84.6</v>
      </c>
      <c r="G7" s="48">
        <v>84.5</v>
      </c>
      <c r="H7" s="48">
        <v>84.4</v>
      </c>
      <c r="I7" s="48">
        <v>84.1</v>
      </c>
      <c r="J7" s="49">
        <v>83.9</v>
      </c>
      <c r="M7" s="47">
        <v>4</v>
      </c>
      <c r="N7" s="69">
        <v>15.26</v>
      </c>
      <c r="O7" s="69">
        <v>15.77</v>
      </c>
      <c r="P7" s="69">
        <v>16.28</v>
      </c>
      <c r="Q7" s="69">
        <v>16.79</v>
      </c>
      <c r="R7" s="69">
        <v>17.29</v>
      </c>
      <c r="S7" s="69">
        <v>17.81</v>
      </c>
      <c r="T7" s="69">
        <v>18.32</v>
      </c>
      <c r="U7" s="69">
        <v>18.83</v>
      </c>
      <c r="V7" s="69">
        <v>19.35</v>
      </c>
      <c r="W7" s="69">
        <v>19.86</v>
      </c>
      <c r="X7" s="69">
        <v>20.38</v>
      </c>
      <c r="Y7" s="69">
        <v>20.9</v>
      </c>
      <c r="Z7" s="69">
        <v>21.41</v>
      </c>
      <c r="AA7" s="69">
        <v>21.93</v>
      </c>
      <c r="AB7" s="70">
        <v>22.46</v>
      </c>
    </row>
    <row r="8" spans="1:28" ht="12.75">
      <c r="A8" s="50">
        <v>9.5</v>
      </c>
      <c r="B8" s="51">
        <v>2</v>
      </c>
      <c r="C8" s="51">
        <v>10.7</v>
      </c>
      <c r="D8" s="51">
        <v>84.9</v>
      </c>
      <c r="E8" s="51">
        <v>84.7</v>
      </c>
      <c r="F8" s="51">
        <v>84.5</v>
      </c>
      <c r="G8" s="51">
        <v>84.3</v>
      </c>
      <c r="H8" s="51">
        <v>84.2</v>
      </c>
      <c r="I8" s="51">
        <v>84</v>
      </c>
      <c r="J8" s="52">
        <v>83.8</v>
      </c>
      <c r="M8" s="50">
        <v>5</v>
      </c>
      <c r="N8" s="71">
        <v>15.59</v>
      </c>
      <c r="O8" s="71">
        <v>16.12</v>
      </c>
      <c r="P8" s="71">
        <v>16.66</v>
      </c>
      <c r="Q8" s="71">
        <v>17.2</v>
      </c>
      <c r="R8" s="71">
        <v>17.74</v>
      </c>
      <c r="S8" s="71">
        <v>18.28</v>
      </c>
      <c r="T8" s="71">
        <v>18.82</v>
      </c>
      <c r="U8" s="71">
        <v>19.36</v>
      </c>
      <c r="V8" s="71">
        <v>19.91</v>
      </c>
      <c r="W8" s="71">
        <v>20.46</v>
      </c>
      <c r="X8" s="71">
        <v>21</v>
      </c>
      <c r="Y8" s="71">
        <v>21.55</v>
      </c>
      <c r="Z8" s="71">
        <v>22.1</v>
      </c>
      <c r="AA8" s="71">
        <v>22.65</v>
      </c>
      <c r="AB8" s="72">
        <v>23.2</v>
      </c>
    </row>
    <row r="9" spans="1:28" ht="12.75">
      <c r="A9" s="47">
        <v>12.1</v>
      </c>
      <c r="B9" s="48">
        <v>2.5</v>
      </c>
      <c r="C9" s="48">
        <v>10.4</v>
      </c>
      <c r="D9" s="48">
        <v>84.8</v>
      </c>
      <c r="E9" s="48">
        <v>84.6</v>
      </c>
      <c r="F9" s="48">
        <v>84.4</v>
      </c>
      <c r="G9" s="48">
        <v>84.2</v>
      </c>
      <c r="H9" s="48">
        <v>84.1</v>
      </c>
      <c r="I9" s="48">
        <v>83.9</v>
      </c>
      <c r="J9" s="49">
        <v>83.7</v>
      </c>
      <c r="M9" s="47">
        <v>6</v>
      </c>
      <c r="N9" s="69">
        <v>15.96</v>
      </c>
      <c r="O9" s="69">
        <v>16.52</v>
      </c>
      <c r="P9" s="69">
        <v>17.1</v>
      </c>
      <c r="Q9" s="69">
        <v>17.67</v>
      </c>
      <c r="R9" s="69">
        <v>18.24</v>
      </c>
      <c r="S9" s="69">
        <v>18.82</v>
      </c>
      <c r="T9" s="69">
        <v>19.39</v>
      </c>
      <c r="U9" s="69">
        <v>19.97</v>
      </c>
      <c r="V9" s="69">
        <v>20.55</v>
      </c>
      <c r="W9" s="69">
        <v>21.13</v>
      </c>
      <c r="X9" s="69">
        <v>21.71</v>
      </c>
      <c r="Y9" s="69">
        <v>22.29</v>
      </c>
      <c r="Z9" s="69">
        <v>22.88</v>
      </c>
      <c r="AA9" s="69">
        <v>23.46</v>
      </c>
      <c r="AB9" s="70">
        <v>24.05</v>
      </c>
    </row>
    <row r="10" spans="1:28" ht="12.75">
      <c r="A10" s="50">
        <v>15</v>
      </c>
      <c r="B10" s="51">
        <v>3</v>
      </c>
      <c r="C10" s="51">
        <v>10.1</v>
      </c>
      <c r="D10" s="51">
        <v>84.7</v>
      </c>
      <c r="E10" s="51">
        <v>84.5</v>
      </c>
      <c r="F10" s="51">
        <v>84.2</v>
      </c>
      <c r="G10" s="51">
        <v>84.1</v>
      </c>
      <c r="H10" s="51">
        <v>84</v>
      </c>
      <c r="I10" s="51">
        <v>83.8</v>
      </c>
      <c r="J10" s="52">
        <v>83.5</v>
      </c>
      <c r="M10" s="50">
        <v>7</v>
      </c>
      <c r="N10" s="71">
        <v>16.38</v>
      </c>
      <c r="O10" s="71">
        <v>16.98</v>
      </c>
      <c r="P10" s="71">
        <v>17.59</v>
      </c>
      <c r="Q10" s="71">
        <v>18.2</v>
      </c>
      <c r="R10" s="71">
        <v>18.82</v>
      </c>
      <c r="S10" s="71">
        <v>19.43</v>
      </c>
      <c r="T10" s="71">
        <v>20.04</v>
      </c>
      <c r="U10" s="71">
        <v>20.66</v>
      </c>
      <c r="V10" s="71">
        <v>21.28</v>
      </c>
      <c r="W10" s="71">
        <v>21.9</v>
      </c>
      <c r="X10" s="71">
        <v>22.52</v>
      </c>
      <c r="Y10" s="71">
        <v>23.14</v>
      </c>
      <c r="Z10" s="71">
        <v>23.77</v>
      </c>
      <c r="AA10" s="71">
        <v>24.39</v>
      </c>
      <c r="AB10" s="72">
        <v>25.02</v>
      </c>
    </row>
    <row r="11" spans="1:28" ht="12.75">
      <c r="A11" s="47">
        <v>18</v>
      </c>
      <c r="B11" s="48">
        <v>3.5</v>
      </c>
      <c r="C11" s="48">
        <v>9.8</v>
      </c>
      <c r="D11" s="48">
        <v>84.6</v>
      </c>
      <c r="E11" s="48">
        <v>84.4</v>
      </c>
      <c r="F11" s="48">
        <v>84.1</v>
      </c>
      <c r="G11" s="48">
        <v>84</v>
      </c>
      <c r="H11" s="48">
        <v>83.9</v>
      </c>
      <c r="I11" s="48">
        <v>83.6</v>
      </c>
      <c r="J11" s="49">
        <v>83.4</v>
      </c>
      <c r="M11" s="47">
        <v>8</v>
      </c>
      <c r="N11" s="69">
        <v>16.86</v>
      </c>
      <c r="O11" s="69">
        <v>17.51</v>
      </c>
      <c r="P11" s="69">
        <v>18.16</v>
      </c>
      <c r="Q11" s="69">
        <v>18.82</v>
      </c>
      <c r="R11" s="69">
        <v>19.48</v>
      </c>
      <c r="S11" s="69">
        <v>20.14</v>
      </c>
      <c r="T11" s="69">
        <v>20.8</v>
      </c>
      <c r="U11" s="69">
        <v>21.46</v>
      </c>
      <c r="V11" s="69">
        <v>22.12</v>
      </c>
      <c r="W11" s="69">
        <v>22.79</v>
      </c>
      <c r="X11" s="69">
        <v>23.46</v>
      </c>
      <c r="Y11" s="69">
        <v>24.12</v>
      </c>
      <c r="Z11" s="69">
        <v>24.79</v>
      </c>
      <c r="AA11" s="69">
        <v>25.47</v>
      </c>
      <c r="AB11" s="70">
        <v>26.14</v>
      </c>
    </row>
    <row r="12" spans="1:28" ht="12.75">
      <c r="A12" s="50">
        <v>21.1</v>
      </c>
      <c r="B12" s="51">
        <v>4</v>
      </c>
      <c r="C12" s="51">
        <v>9.6</v>
      </c>
      <c r="D12" s="51">
        <v>84.5</v>
      </c>
      <c r="E12" s="51">
        <v>84.2</v>
      </c>
      <c r="F12" s="51">
        <v>84</v>
      </c>
      <c r="G12" s="51">
        <v>83.8</v>
      </c>
      <c r="H12" s="51">
        <v>83.7</v>
      </c>
      <c r="I12" s="51">
        <v>83.5</v>
      </c>
      <c r="J12" s="52">
        <v>83.2</v>
      </c>
      <c r="M12" s="50">
        <v>9</v>
      </c>
      <c r="N12" s="71">
        <v>17.42</v>
      </c>
      <c r="O12" s="71">
        <v>18.13</v>
      </c>
      <c r="P12" s="71">
        <v>18.83</v>
      </c>
      <c r="Q12" s="71">
        <v>19.54</v>
      </c>
      <c r="R12" s="71">
        <v>20.25</v>
      </c>
      <c r="S12" s="71">
        <v>20.96</v>
      </c>
      <c r="T12" s="71">
        <v>21.68</v>
      </c>
      <c r="U12" s="71">
        <v>22.39</v>
      </c>
      <c r="V12" s="71">
        <v>23.11</v>
      </c>
      <c r="W12" s="71">
        <v>23.83</v>
      </c>
      <c r="X12" s="71">
        <v>24.55</v>
      </c>
      <c r="Y12" s="71">
        <v>25.27</v>
      </c>
      <c r="Z12" s="71">
        <v>25.99</v>
      </c>
      <c r="AA12" s="71">
        <v>26.72</v>
      </c>
      <c r="AB12" s="72">
        <v>27.44</v>
      </c>
    </row>
    <row r="13" spans="1:28" ht="12.75">
      <c r="A13" s="47">
        <v>24.5</v>
      </c>
      <c r="B13" s="48">
        <v>4.5</v>
      </c>
      <c r="C13" s="48">
        <v>9.3</v>
      </c>
      <c r="D13" s="48">
        <v>84.3</v>
      </c>
      <c r="E13" s="48">
        <v>84.1</v>
      </c>
      <c r="F13" s="48">
        <v>83.8</v>
      </c>
      <c r="G13" s="48">
        <v>83.7</v>
      </c>
      <c r="H13" s="48">
        <v>83.6</v>
      </c>
      <c r="I13" s="48">
        <v>83.3</v>
      </c>
      <c r="J13" s="49">
        <v>83.1</v>
      </c>
      <c r="M13" s="47">
        <v>10</v>
      </c>
      <c r="N13" s="69">
        <v>18.09</v>
      </c>
      <c r="O13" s="69">
        <v>18.86</v>
      </c>
      <c r="P13" s="69">
        <v>19.62</v>
      </c>
      <c r="Q13" s="69">
        <v>20.39</v>
      </c>
      <c r="R13" s="69">
        <v>21.16</v>
      </c>
      <c r="S13" s="69">
        <v>21.94</v>
      </c>
      <c r="T13" s="69">
        <v>22.71</v>
      </c>
      <c r="U13" s="69">
        <v>23.49</v>
      </c>
      <c r="V13" s="69">
        <v>24.27</v>
      </c>
      <c r="W13" s="69">
        <v>25.05</v>
      </c>
      <c r="X13" s="69">
        <v>25.83</v>
      </c>
      <c r="Y13" s="69">
        <v>26.62</v>
      </c>
      <c r="Z13" s="69">
        <v>27.41</v>
      </c>
      <c r="AA13" s="69">
        <v>28.19</v>
      </c>
      <c r="AB13" s="70">
        <v>28.98</v>
      </c>
    </row>
    <row r="14" spans="1:28" ht="12.75">
      <c r="A14" s="50">
        <v>28.1</v>
      </c>
      <c r="B14" s="51">
        <v>5</v>
      </c>
      <c r="C14" s="51">
        <v>9</v>
      </c>
      <c r="D14" s="51">
        <v>84.2</v>
      </c>
      <c r="E14" s="51">
        <v>83.9</v>
      </c>
      <c r="F14" s="51">
        <v>83.7</v>
      </c>
      <c r="G14" s="51">
        <v>83.5</v>
      </c>
      <c r="H14" s="51">
        <v>83.4</v>
      </c>
      <c r="I14" s="51">
        <v>83.2</v>
      </c>
      <c r="J14" s="52">
        <v>82.9</v>
      </c>
      <c r="M14" s="50">
        <v>11</v>
      </c>
      <c r="N14" s="71">
        <v>18.89</v>
      </c>
      <c r="O14" s="71">
        <v>19.73</v>
      </c>
      <c r="P14" s="71">
        <v>20.57</v>
      </c>
      <c r="Q14" s="71">
        <v>21.42</v>
      </c>
      <c r="R14" s="71">
        <v>22.26</v>
      </c>
      <c r="S14" s="71">
        <v>23.11</v>
      </c>
      <c r="T14" s="71">
        <v>23.96</v>
      </c>
      <c r="U14" s="71">
        <v>24.81</v>
      </c>
      <c r="V14" s="71">
        <v>25.67</v>
      </c>
      <c r="W14" s="71">
        <v>26.52</v>
      </c>
      <c r="X14" s="71">
        <v>27.38</v>
      </c>
      <c r="Y14" s="71">
        <v>28.24</v>
      </c>
      <c r="Z14" s="71">
        <v>29.1</v>
      </c>
      <c r="AA14" s="71">
        <v>29.97</v>
      </c>
      <c r="AB14" s="72">
        <v>30.83</v>
      </c>
    </row>
    <row r="15" spans="1:28" ht="13.5" thickBot="1">
      <c r="A15" s="47">
        <v>31.9</v>
      </c>
      <c r="B15" s="48">
        <v>5.5</v>
      </c>
      <c r="C15" s="48">
        <v>8.7</v>
      </c>
      <c r="D15" s="48">
        <v>84.1</v>
      </c>
      <c r="E15" s="48">
        <v>83.8</v>
      </c>
      <c r="F15" s="48">
        <v>83.5</v>
      </c>
      <c r="G15" s="48">
        <v>83.4</v>
      </c>
      <c r="H15" s="48">
        <v>83.3</v>
      </c>
      <c r="I15" s="48">
        <v>83</v>
      </c>
      <c r="J15" s="49">
        <v>82.7</v>
      </c>
      <c r="M15" s="65">
        <v>12</v>
      </c>
      <c r="N15" s="73">
        <v>19.87</v>
      </c>
      <c r="O15" s="73">
        <v>20.8</v>
      </c>
      <c r="P15" s="73">
        <v>21.73</v>
      </c>
      <c r="Q15" s="73">
        <v>22.66</v>
      </c>
      <c r="R15" s="73">
        <v>23.6</v>
      </c>
      <c r="S15" s="73">
        <v>24.54</v>
      </c>
      <c r="T15" s="73">
        <v>25.48</v>
      </c>
      <c r="U15" s="73">
        <v>26.43</v>
      </c>
      <c r="V15" s="73">
        <v>27.37</v>
      </c>
      <c r="W15" s="73">
        <v>28.32</v>
      </c>
      <c r="X15" s="73">
        <v>29.27</v>
      </c>
      <c r="Y15" s="73">
        <v>30.22</v>
      </c>
      <c r="Z15" s="73">
        <v>31.18</v>
      </c>
      <c r="AA15" s="73">
        <v>32.13</v>
      </c>
      <c r="AB15" s="74">
        <v>33.09</v>
      </c>
    </row>
    <row r="16" spans="1:13" ht="12.75">
      <c r="A16" s="50">
        <v>35.9</v>
      </c>
      <c r="B16" s="51">
        <v>6</v>
      </c>
      <c r="C16" s="51">
        <v>8.4</v>
      </c>
      <c r="D16" s="51">
        <v>83.9</v>
      </c>
      <c r="E16" s="51">
        <v>83.6</v>
      </c>
      <c r="F16" s="51">
        <v>83.3</v>
      </c>
      <c r="G16" s="51">
        <v>83.2</v>
      </c>
      <c r="H16" s="51">
        <v>83.1</v>
      </c>
      <c r="I16" s="51">
        <v>82.8</v>
      </c>
      <c r="J16" s="52">
        <v>82.5</v>
      </c>
      <c r="M16" t="s">
        <v>64</v>
      </c>
    </row>
    <row r="17" spans="1:10" ht="12.75">
      <c r="A17" s="47">
        <v>40.3</v>
      </c>
      <c r="B17" s="48">
        <v>6.5</v>
      </c>
      <c r="C17" s="48">
        <v>8.2</v>
      </c>
      <c r="D17" s="48">
        <v>83.7</v>
      </c>
      <c r="E17" s="48">
        <v>83.4</v>
      </c>
      <c r="F17" s="48">
        <v>83.2</v>
      </c>
      <c r="G17" s="48">
        <v>83</v>
      </c>
      <c r="H17" s="48">
        <v>82.9</v>
      </c>
      <c r="I17" s="48">
        <v>82.6</v>
      </c>
      <c r="J17" s="49">
        <v>82.3</v>
      </c>
    </row>
    <row r="18" spans="1:31" ht="12.75">
      <c r="A18" s="50">
        <v>44.9</v>
      </c>
      <c r="B18" s="51">
        <v>7</v>
      </c>
      <c r="C18" s="51">
        <v>7.9</v>
      </c>
      <c r="D18" s="51">
        <v>83.5</v>
      </c>
      <c r="E18" s="51">
        <v>83.3</v>
      </c>
      <c r="F18" s="51">
        <v>83</v>
      </c>
      <c r="G18" s="51">
        <v>82.8</v>
      </c>
      <c r="H18" s="51">
        <v>82.7</v>
      </c>
      <c r="I18" s="51">
        <v>82.4</v>
      </c>
      <c r="J18" s="52">
        <v>82.1</v>
      </c>
      <c r="AE18">
        <f>+AVERAGE(1.19,0.95)</f>
        <v>1.0699999999999998</v>
      </c>
    </row>
    <row r="19" spans="1:13" ht="13.5" thickBot="1">
      <c r="A19" s="47">
        <v>49.9</v>
      </c>
      <c r="B19" s="48">
        <v>7.5</v>
      </c>
      <c r="C19" s="48">
        <v>7.6</v>
      </c>
      <c r="D19" s="48">
        <v>83.4</v>
      </c>
      <c r="E19" s="48">
        <v>83.1</v>
      </c>
      <c r="F19" s="48">
        <v>82.8</v>
      </c>
      <c r="G19" s="48">
        <v>82.6</v>
      </c>
      <c r="H19" s="48">
        <v>82.5</v>
      </c>
      <c r="I19" s="48">
        <v>82.2</v>
      </c>
      <c r="J19" s="49">
        <v>81.9</v>
      </c>
      <c r="M19" t="s">
        <v>65</v>
      </c>
    </row>
    <row r="20" spans="1:31" ht="12.75">
      <c r="A20" s="50">
        <v>55.3</v>
      </c>
      <c r="B20" s="51">
        <v>8</v>
      </c>
      <c r="C20" s="51">
        <v>7.3</v>
      </c>
      <c r="D20" s="51">
        <v>83.1</v>
      </c>
      <c r="E20" s="51">
        <v>82.8</v>
      </c>
      <c r="F20" s="51">
        <v>82.5</v>
      </c>
      <c r="G20" s="51">
        <v>82.3</v>
      </c>
      <c r="H20" s="51">
        <v>82.2</v>
      </c>
      <c r="I20" s="51">
        <v>81.9</v>
      </c>
      <c r="J20" s="52">
        <v>81.6</v>
      </c>
      <c r="M20" s="80" t="s">
        <v>58</v>
      </c>
      <c r="N20" s="82" t="s">
        <v>62</v>
      </c>
      <c r="O20" s="83"/>
      <c r="P20" s="83"/>
      <c r="Q20" s="83"/>
      <c r="R20" s="83"/>
      <c r="S20" s="83"/>
      <c r="T20" s="83"/>
      <c r="U20" s="84"/>
      <c r="V20" s="84"/>
      <c r="W20" s="84"/>
      <c r="X20" s="84"/>
      <c r="Y20" s="84"/>
      <c r="Z20" s="84"/>
      <c r="AA20" s="84"/>
      <c r="AB20" s="85"/>
      <c r="AE20">
        <f>337+100-60</f>
        <v>377</v>
      </c>
    </row>
    <row r="21" spans="1:28" ht="13.5" thickBot="1">
      <c r="A21" s="47">
        <v>61.1</v>
      </c>
      <c r="B21" s="48">
        <v>8.5</v>
      </c>
      <c r="C21" s="48">
        <v>7</v>
      </c>
      <c r="D21" s="48">
        <v>82.9</v>
      </c>
      <c r="E21" s="48">
        <v>82.6</v>
      </c>
      <c r="F21" s="48">
        <v>82.3</v>
      </c>
      <c r="G21" s="48">
        <v>82.1</v>
      </c>
      <c r="H21" s="48">
        <v>82</v>
      </c>
      <c r="I21" s="48">
        <v>81.6</v>
      </c>
      <c r="J21" s="49">
        <v>81.3</v>
      </c>
      <c r="M21" s="81"/>
      <c r="N21" s="63">
        <v>230</v>
      </c>
      <c r="O21" s="63">
        <v>250</v>
      </c>
      <c r="P21" s="63">
        <v>270</v>
      </c>
      <c r="Q21" s="63">
        <v>290</v>
      </c>
      <c r="R21" s="63">
        <v>310</v>
      </c>
      <c r="S21" s="63">
        <v>330</v>
      </c>
      <c r="T21" s="63">
        <v>350</v>
      </c>
      <c r="U21" s="63">
        <v>370</v>
      </c>
      <c r="V21" s="63">
        <v>390</v>
      </c>
      <c r="W21" s="63">
        <v>410</v>
      </c>
      <c r="X21" s="63">
        <v>430</v>
      </c>
      <c r="Y21" s="63">
        <v>450</v>
      </c>
      <c r="Z21" s="63">
        <v>470</v>
      </c>
      <c r="AA21" s="63">
        <v>490</v>
      </c>
      <c r="AB21" s="64">
        <v>510</v>
      </c>
    </row>
    <row r="22" spans="1:28" ht="12.75">
      <c r="A22" s="50">
        <v>67.3</v>
      </c>
      <c r="B22" s="51">
        <v>9</v>
      </c>
      <c r="C22" s="51">
        <v>6.7</v>
      </c>
      <c r="D22" s="51">
        <v>82.7</v>
      </c>
      <c r="E22" s="51">
        <v>82.3</v>
      </c>
      <c r="F22" s="51">
        <v>82</v>
      </c>
      <c r="G22" s="51">
        <v>81.8</v>
      </c>
      <c r="H22" s="51">
        <v>81.7</v>
      </c>
      <c r="I22" s="51">
        <v>81.4</v>
      </c>
      <c r="J22" s="52">
        <v>81</v>
      </c>
      <c r="M22" s="44">
        <v>1</v>
      </c>
      <c r="N22" s="67">
        <v>14.49</v>
      </c>
      <c r="O22" s="67">
        <v>14.92</v>
      </c>
      <c r="P22" s="67">
        <v>15.36</v>
      </c>
      <c r="Q22" s="67">
        <v>15.79</v>
      </c>
      <c r="R22" s="67">
        <v>16.23</v>
      </c>
      <c r="S22" s="67">
        <v>16.67</v>
      </c>
      <c r="T22" s="67">
        <v>17.11</v>
      </c>
      <c r="U22" s="67">
        <v>17.55</v>
      </c>
      <c r="V22" s="67">
        <v>17.99</v>
      </c>
      <c r="W22" s="67">
        <v>18.43</v>
      </c>
      <c r="X22" s="67">
        <v>18.88</v>
      </c>
      <c r="Y22" s="67">
        <v>19.32</v>
      </c>
      <c r="Z22" s="67">
        <v>19.77</v>
      </c>
      <c r="AA22" s="67">
        <v>20.21</v>
      </c>
      <c r="AB22" s="68">
        <v>20.66</v>
      </c>
    </row>
    <row r="23" spans="1:30" ht="12.75">
      <c r="A23" s="47">
        <v>74.2</v>
      </c>
      <c r="B23" s="48">
        <v>9.5</v>
      </c>
      <c r="C23" s="48">
        <v>6.5</v>
      </c>
      <c r="D23" s="48">
        <v>82.4</v>
      </c>
      <c r="E23" s="48">
        <v>82.1</v>
      </c>
      <c r="F23" s="48">
        <v>81.7</v>
      </c>
      <c r="G23" s="48">
        <v>81.5</v>
      </c>
      <c r="H23" s="48">
        <v>81.4</v>
      </c>
      <c r="I23" s="48">
        <v>81</v>
      </c>
      <c r="J23" s="49">
        <v>80.7</v>
      </c>
      <c r="M23" s="47">
        <v>2</v>
      </c>
      <c r="N23" s="69">
        <v>14.72</v>
      </c>
      <c r="O23" s="78">
        <v>15.17</v>
      </c>
      <c r="P23" s="69">
        <v>15.63</v>
      </c>
      <c r="Q23" s="69">
        <v>16.09</v>
      </c>
      <c r="R23" s="78">
        <v>16.55</v>
      </c>
      <c r="S23" s="69">
        <v>17.01</v>
      </c>
      <c r="T23" s="69">
        <v>17.47</v>
      </c>
      <c r="U23" s="69">
        <v>17.93</v>
      </c>
      <c r="V23" s="69">
        <v>18.39</v>
      </c>
      <c r="W23" s="69">
        <v>18.86</v>
      </c>
      <c r="X23" s="69">
        <v>19.32</v>
      </c>
      <c r="Y23" s="69">
        <v>19.79</v>
      </c>
      <c r="Z23" s="69">
        <v>20.26</v>
      </c>
      <c r="AA23" s="69">
        <v>20.73</v>
      </c>
      <c r="AB23" s="70">
        <v>21.2</v>
      </c>
      <c r="AD23" s="66">
        <f>U26-U23</f>
        <v>1.4299999999999997</v>
      </c>
    </row>
    <row r="24" spans="1:28" ht="12.75">
      <c r="A24" s="50">
        <v>81.6</v>
      </c>
      <c r="B24" s="51">
        <v>10</v>
      </c>
      <c r="C24" s="51">
        <v>6.2</v>
      </c>
      <c r="D24" s="51">
        <v>82.1</v>
      </c>
      <c r="E24" s="51">
        <v>81.8</v>
      </c>
      <c r="F24" s="51">
        <v>81.4</v>
      </c>
      <c r="G24" s="51">
        <v>81.2</v>
      </c>
      <c r="H24" s="51">
        <v>81.1</v>
      </c>
      <c r="I24" s="51">
        <v>80.7</v>
      </c>
      <c r="J24" s="52">
        <v>80.3</v>
      </c>
      <c r="M24" s="50">
        <v>3</v>
      </c>
      <c r="N24" s="71">
        <v>14.98</v>
      </c>
      <c r="O24" s="71">
        <v>15.46</v>
      </c>
      <c r="P24" s="71">
        <v>15.94</v>
      </c>
      <c r="Q24" s="71">
        <v>16.42</v>
      </c>
      <c r="R24" s="71">
        <v>16.9</v>
      </c>
      <c r="S24" s="71">
        <v>17.38</v>
      </c>
      <c r="T24" s="71">
        <v>17.87</v>
      </c>
      <c r="U24" s="71">
        <v>18.36</v>
      </c>
      <c r="V24" s="71">
        <v>18.84</v>
      </c>
      <c r="W24" s="71">
        <v>19.33</v>
      </c>
      <c r="X24" s="71">
        <v>19.82</v>
      </c>
      <c r="Y24" s="71">
        <v>20.31</v>
      </c>
      <c r="Z24" s="71">
        <v>20.8</v>
      </c>
      <c r="AA24" s="71">
        <v>21.3</v>
      </c>
      <c r="AB24" s="72">
        <v>21.79</v>
      </c>
    </row>
    <row r="25" spans="1:30" ht="12.75">
      <c r="A25" s="47">
        <v>89.8</v>
      </c>
      <c r="B25" s="48">
        <v>10.5</v>
      </c>
      <c r="C25" s="48">
        <v>5.9</v>
      </c>
      <c r="D25" s="48">
        <v>81.8</v>
      </c>
      <c r="E25" s="48">
        <v>81.4</v>
      </c>
      <c r="F25" s="48">
        <v>81.1</v>
      </c>
      <c r="G25" s="48">
        <v>80.9</v>
      </c>
      <c r="H25" s="48">
        <v>80.7</v>
      </c>
      <c r="I25" s="48">
        <v>80.3</v>
      </c>
      <c r="J25" s="49">
        <v>79.9</v>
      </c>
      <c r="M25" s="47">
        <v>4</v>
      </c>
      <c r="N25" s="69">
        <v>15.26</v>
      </c>
      <c r="O25" s="69">
        <v>15.77</v>
      </c>
      <c r="P25" s="69">
        <v>16.28</v>
      </c>
      <c r="Q25" s="69">
        <v>16.79</v>
      </c>
      <c r="R25" s="69">
        <v>17.29</v>
      </c>
      <c r="S25" s="69">
        <v>17.81</v>
      </c>
      <c r="T25" s="69">
        <v>18.32</v>
      </c>
      <c r="U25" s="69">
        <v>18.83</v>
      </c>
      <c r="V25" s="69">
        <v>19.35</v>
      </c>
      <c r="W25" s="69">
        <v>19.86</v>
      </c>
      <c r="X25" s="69">
        <v>20.38</v>
      </c>
      <c r="Y25" s="69">
        <v>20.9</v>
      </c>
      <c r="Z25" s="69">
        <v>21.41</v>
      </c>
      <c r="AA25" s="69">
        <v>21.93</v>
      </c>
      <c r="AB25" s="70">
        <v>22.46</v>
      </c>
      <c r="AD25" s="66"/>
    </row>
    <row r="26" spans="1:30" ht="12.75">
      <c r="A26" s="50">
        <v>98.7</v>
      </c>
      <c r="B26" s="51">
        <v>11</v>
      </c>
      <c r="C26" s="51">
        <v>5.6</v>
      </c>
      <c r="D26" s="51">
        <v>81.5</v>
      </c>
      <c r="E26" s="51">
        <v>81.1</v>
      </c>
      <c r="F26" s="51">
        <v>80.7</v>
      </c>
      <c r="G26" s="51">
        <v>80.5</v>
      </c>
      <c r="H26" s="51">
        <v>80.3</v>
      </c>
      <c r="I26" s="51">
        <v>79.9</v>
      </c>
      <c r="J26" s="52">
        <v>79.5</v>
      </c>
      <c r="M26" s="50">
        <v>5</v>
      </c>
      <c r="N26" s="71">
        <v>15.59</v>
      </c>
      <c r="O26" s="78">
        <v>16.12</v>
      </c>
      <c r="P26" s="71">
        <v>16.66</v>
      </c>
      <c r="Q26" s="71">
        <v>17.2</v>
      </c>
      <c r="R26" s="78">
        <v>17.74</v>
      </c>
      <c r="S26" s="71">
        <v>18.28</v>
      </c>
      <c r="T26" s="71">
        <v>18.82</v>
      </c>
      <c r="U26" s="71">
        <v>19.36</v>
      </c>
      <c r="V26" s="71">
        <v>19.91</v>
      </c>
      <c r="W26" s="71">
        <v>20.46</v>
      </c>
      <c r="X26" s="71">
        <v>21</v>
      </c>
      <c r="Y26" s="71">
        <v>21.55</v>
      </c>
      <c r="Z26" s="71">
        <v>22.1</v>
      </c>
      <c r="AA26" s="71">
        <v>22.65</v>
      </c>
      <c r="AB26" s="72">
        <v>23.2</v>
      </c>
      <c r="AD26" s="66"/>
    </row>
    <row r="27" spans="1:30" ht="12.75">
      <c r="A27" s="47">
        <v>108.7</v>
      </c>
      <c r="B27" s="48">
        <v>11.5</v>
      </c>
      <c r="C27" s="48">
        <v>5.3</v>
      </c>
      <c r="D27" s="48">
        <v>81.1</v>
      </c>
      <c r="E27" s="48">
        <v>80.7</v>
      </c>
      <c r="F27" s="48">
        <v>80.3</v>
      </c>
      <c r="G27" s="48">
        <v>80.1</v>
      </c>
      <c r="H27" s="48">
        <v>79.7</v>
      </c>
      <c r="I27" s="48">
        <v>79.4</v>
      </c>
      <c r="J27" s="49">
        <v>79</v>
      </c>
      <c r="M27" s="47">
        <v>6</v>
      </c>
      <c r="N27" s="69">
        <v>15.96</v>
      </c>
      <c r="O27" s="69">
        <v>16.52</v>
      </c>
      <c r="P27" s="69">
        <v>17.1</v>
      </c>
      <c r="Q27" s="69">
        <v>17.67</v>
      </c>
      <c r="R27" s="69">
        <v>18.24</v>
      </c>
      <c r="S27" s="69">
        <v>18.82</v>
      </c>
      <c r="T27" s="69">
        <v>19.39</v>
      </c>
      <c r="U27" s="69">
        <v>19.97</v>
      </c>
      <c r="V27" s="69">
        <v>20.55</v>
      </c>
      <c r="W27" s="69">
        <v>21.13</v>
      </c>
      <c r="X27" s="69">
        <v>21.71</v>
      </c>
      <c r="Y27" s="69">
        <v>22.29</v>
      </c>
      <c r="Z27" s="69">
        <v>22.88</v>
      </c>
      <c r="AA27" s="69">
        <v>23.46</v>
      </c>
      <c r="AB27" s="70">
        <v>24.05</v>
      </c>
      <c r="AD27" s="66"/>
    </row>
    <row r="28" spans="1:28" ht="13.5" thickBot="1">
      <c r="A28" s="53">
        <v>119.7</v>
      </c>
      <c r="B28" s="54">
        <v>12</v>
      </c>
      <c r="C28" s="54">
        <v>5.1</v>
      </c>
      <c r="D28" s="54">
        <v>80.6</v>
      </c>
      <c r="E28" s="54">
        <v>80.2</v>
      </c>
      <c r="F28" s="54">
        <v>79.8</v>
      </c>
      <c r="G28" s="54">
        <v>79.4</v>
      </c>
      <c r="H28" s="54">
        <v>79.4</v>
      </c>
      <c r="I28" s="54">
        <v>78.9</v>
      </c>
      <c r="J28" s="55">
        <v>78.5</v>
      </c>
      <c r="M28" s="50">
        <v>7</v>
      </c>
      <c r="N28" s="71">
        <v>16.38</v>
      </c>
      <c r="O28" s="71">
        <v>16.98</v>
      </c>
      <c r="P28" s="71">
        <v>17.59</v>
      </c>
      <c r="Q28" s="71">
        <v>18.2</v>
      </c>
      <c r="R28" s="71">
        <v>18.82</v>
      </c>
      <c r="S28" s="71">
        <v>19.43</v>
      </c>
      <c r="T28" s="71">
        <v>20.04</v>
      </c>
      <c r="U28" s="71">
        <v>20.66</v>
      </c>
      <c r="V28" s="71">
        <v>21.28</v>
      </c>
      <c r="W28" s="71">
        <v>21.9</v>
      </c>
      <c r="X28" s="71">
        <v>22.52</v>
      </c>
      <c r="Y28" s="71">
        <v>23.14</v>
      </c>
      <c r="Z28" s="71">
        <v>23.77</v>
      </c>
      <c r="AA28" s="71">
        <v>24.39</v>
      </c>
      <c r="AB28" s="72">
        <v>25.02</v>
      </c>
    </row>
    <row r="29" spans="13:28" ht="12.75">
      <c r="M29" s="47">
        <v>8</v>
      </c>
      <c r="N29" s="69">
        <v>16.86</v>
      </c>
      <c r="O29" s="69">
        <v>17.51</v>
      </c>
      <c r="P29" s="69">
        <v>18.16</v>
      </c>
      <c r="Q29" s="69">
        <v>18.82</v>
      </c>
      <c r="R29" s="69">
        <v>19.48</v>
      </c>
      <c r="S29" s="69">
        <v>20.14</v>
      </c>
      <c r="T29" s="69">
        <v>20.8</v>
      </c>
      <c r="U29" s="69">
        <v>21.46</v>
      </c>
      <c r="V29" s="69">
        <v>22.12</v>
      </c>
      <c r="W29" s="69">
        <v>22.79</v>
      </c>
      <c r="X29" s="69">
        <v>23.46</v>
      </c>
      <c r="Y29" s="69">
        <v>24.12</v>
      </c>
      <c r="Z29" s="69">
        <v>24.79</v>
      </c>
      <c r="AA29" s="69">
        <v>25.47</v>
      </c>
      <c r="AB29" s="70">
        <v>26.14</v>
      </c>
    </row>
    <row r="30" spans="13:28" ht="12.75">
      <c r="M30" s="50">
        <v>9</v>
      </c>
      <c r="N30" s="71">
        <v>17.42</v>
      </c>
      <c r="O30" s="71">
        <v>18.13</v>
      </c>
      <c r="P30" s="71">
        <v>18.83</v>
      </c>
      <c r="Q30" s="71">
        <v>19.54</v>
      </c>
      <c r="R30" s="71">
        <v>20.25</v>
      </c>
      <c r="S30" s="71">
        <v>20.96</v>
      </c>
      <c r="T30" s="71">
        <v>21.68</v>
      </c>
      <c r="U30" s="71">
        <v>22.39</v>
      </c>
      <c r="V30" s="71">
        <v>23.11</v>
      </c>
      <c r="W30" s="71">
        <v>23.83</v>
      </c>
      <c r="X30" s="71">
        <v>24.55</v>
      </c>
      <c r="Y30" s="71">
        <v>25.27</v>
      </c>
      <c r="Z30" s="71">
        <v>25.99</v>
      </c>
      <c r="AA30" s="71">
        <v>26.72</v>
      </c>
      <c r="AB30" s="72">
        <v>27.44</v>
      </c>
    </row>
    <row r="31" spans="13:28" ht="12.75">
      <c r="M31" s="47">
        <v>10</v>
      </c>
      <c r="N31" s="69">
        <v>18.09</v>
      </c>
      <c r="O31" s="69">
        <v>18.86</v>
      </c>
      <c r="P31" s="69">
        <v>19.62</v>
      </c>
      <c r="Q31" s="69">
        <v>20.39</v>
      </c>
      <c r="R31" s="69">
        <v>21.16</v>
      </c>
      <c r="S31" s="69">
        <v>21.94</v>
      </c>
      <c r="T31" s="69">
        <v>22.71</v>
      </c>
      <c r="U31" s="69">
        <v>23.49</v>
      </c>
      <c r="V31" s="69">
        <v>24.27</v>
      </c>
      <c r="W31" s="69">
        <v>25.05</v>
      </c>
      <c r="X31" s="69">
        <v>25.83</v>
      </c>
      <c r="Y31" s="69">
        <v>26.62</v>
      </c>
      <c r="Z31" s="69">
        <v>27.41</v>
      </c>
      <c r="AA31" s="69">
        <v>28.19</v>
      </c>
      <c r="AB31" s="70">
        <v>28.98</v>
      </c>
    </row>
    <row r="32" spans="13:28" ht="12.75" customHeight="1">
      <c r="M32" s="50">
        <v>11</v>
      </c>
      <c r="N32" s="71">
        <v>18.89</v>
      </c>
      <c r="O32" s="71">
        <v>19.73</v>
      </c>
      <c r="P32" s="71">
        <v>20.57</v>
      </c>
      <c r="Q32" s="71">
        <v>21.42</v>
      </c>
      <c r="R32" s="71">
        <v>22.26</v>
      </c>
      <c r="S32" s="71">
        <v>23.11</v>
      </c>
      <c r="T32" s="71">
        <v>23.96</v>
      </c>
      <c r="U32" s="71">
        <v>24.81</v>
      </c>
      <c r="V32" s="71">
        <v>25.67</v>
      </c>
      <c r="W32" s="71">
        <v>26.52</v>
      </c>
      <c r="X32" s="71">
        <v>27.38</v>
      </c>
      <c r="Y32" s="71">
        <v>28.24</v>
      </c>
      <c r="Z32" s="71">
        <v>29.1</v>
      </c>
      <c r="AA32" s="71">
        <v>29.97</v>
      </c>
      <c r="AB32" s="72">
        <v>30.83</v>
      </c>
    </row>
    <row r="33" spans="13:28" ht="13.5" thickBot="1">
      <c r="M33" s="65">
        <v>12</v>
      </c>
      <c r="N33" s="73">
        <v>19.87</v>
      </c>
      <c r="O33" s="73">
        <v>20.8</v>
      </c>
      <c r="P33" s="73">
        <v>21.73</v>
      </c>
      <c r="Q33" s="73">
        <v>22.66</v>
      </c>
      <c r="R33" s="73">
        <v>23.6</v>
      </c>
      <c r="S33" s="73">
        <v>24.54</v>
      </c>
      <c r="T33" s="73">
        <v>25.48</v>
      </c>
      <c r="U33" s="73">
        <v>26.43</v>
      </c>
      <c r="V33" s="73">
        <v>27.37</v>
      </c>
      <c r="W33" s="73">
        <v>28.32</v>
      </c>
      <c r="X33" s="73">
        <v>29.27</v>
      </c>
      <c r="Y33" s="73">
        <v>30.22</v>
      </c>
      <c r="Z33" s="73">
        <v>31.18</v>
      </c>
      <c r="AA33" s="73">
        <v>32.13</v>
      </c>
      <c r="AB33" s="74">
        <v>33.09</v>
      </c>
    </row>
    <row r="35" spans="12:18" ht="12.75">
      <c r="L35" s="76" t="s">
        <v>99</v>
      </c>
      <c r="M35" s="76"/>
      <c r="N35" s="76"/>
      <c r="O35" s="77">
        <f>O26-O23</f>
        <v>0.9500000000000011</v>
      </c>
      <c r="P35" s="76"/>
      <c r="Q35" s="76"/>
      <c r="R35" s="77">
        <f>R26-R23</f>
        <v>1.1899999999999977</v>
      </c>
    </row>
    <row r="65" spans="1:16" ht="12.75">
      <c r="A65" s="86"/>
      <c r="B65" s="86"/>
      <c r="C65" s="86"/>
      <c r="D65" s="86"/>
      <c r="E65" s="86"/>
      <c r="F65" s="86"/>
      <c r="G65" s="86"/>
      <c r="H65" s="86"/>
      <c r="I65" s="86"/>
      <c r="J65" s="86"/>
      <c r="K65" s="86"/>
      <c r="L65" s="86"/>
      <c r="M65" s="86"/>
      <c r="N65" s="86"/>
      <c r="O65" s="86"/>
      <c r="P65" s="86"/>
    </row>
    <row r="67" spans="1:6" ht="12.75">
      <c r="A67" t="s">
        <v>63</v>
      </c>
      <c r="C67" t="s">
        <v>66</v>
      </c>
      <c r="F67" t="s">
        <v>67</v>
      </c>
    </row>
    <row r="68" spans="3:6" ht="12.75">
      <c r="C68" s="66">
        <f>O26-O23</f>
        <v>0.9500000000000011</v>
      </c>
      <c r="F68" s="66">
        <f>R26-R23</f>
        <v>1.1899999999999977</v>
      </c>
    </row>
    <row r="70" spans="2:3" ht="12.75">
      <c r="B70" t="s">
        <v>68</v>
      </c>
      <c r="C70" s="66">
        <f>AVERAGE(F68,C68)</f>
        <v>1.0699999999999994</v>
      </c>
    </row>
    <row r="71" spans="2:3" ht="12.75">
      <c r="B71" t="s">
        <v>69</v>
      </c>
      <c r="C71">
        <v>1.1</v>
      </c>
    </row>
  </sheetData>
  <mergeCells count="6">
    <mergeCell ref="A2:A3"/>
    <mergeCell ref="M20:M21"/>
    <mergeCell ref="N20:AB20"/>
    <mergeCell ref="A65:P65"/>
    <mergeCell ref="M2:M3"/>
    <mergeCell ref="N2:AB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H22"/>
  <sheetViews>
    <sheetView workbookViewId="0" topLeftCell="A1">
      <selection activeCell="G27" sqref="G27"/>
    </sheetView>
  </sheetViews>
  <sheetFormatPr defaultColWidth="9.140625" defaultRowHeight="12.75"/>
  <sheetData>
    <row r="2" spans="1:3" ht="12.75">
      <c r="A2" t="s">
        <v>44</v>
      </c>
      <c r="B2" t="s">
        <v>45</v>
      </c>
      <c r="C2" t="s">
        <v>46</v>
      </c>
    </row>
    <row r="3" spans="1:3" ht="12.75">
      <c r="A3">
        <v>1</v>
      </c>
      <c r="B3" s="39">
        <v>0.83</v>
      </c>
      <c r="C3" s="39">
        <v>0.83</v>
      </c>
    </row>
    <row r="4" spans="1:3" ht="12.75">
      <c r="A4">
        <v>2</v>
      </c>
      <c r="B4" s="39">
        <v>0.81</v>
      </c>
      <c r="C4" s="39">
        <v>0.83</v>
      </c>
    </row>
    <row r="5" spans="1:3" ht="12.75">
      <c r="A5">
        <v>3</v>
      </c>
      <c r="B5" s="39">
        <v>0.78</v>
      </c>
      <c r="C5" s="39">
        <v>0.825</v>
      </c>
    </row>
    <row r="6" spans="1:3" ht="12.75">
      <c r="A6">
        <v>4</v>
      </c>
      <c r="B6" s="39">
        <v>0.77</v>
      </c>
      <c r="C6" s="39">
        <v>0.82</v>
      </c>
    </row>
    <row r="7" spans="1:3" ht="12.75">
      <c r="A7">
        <v>5</v>
      </c>
      <c r="B7" s="39">
        <v>0.76</v>
      </c>
      <c r="C7" s="39">
        <v>0.815</v>
      </c>
    </row>
    <row r="8" spans="1:3" ht="12.75">
      <c r="A8">
        <v>6</v>
      </c>
      <c r="B8" s="39">
        <v>0.79</v>
      </c>
      <c r="C8" s="39">
        <v>0.825</v>
      </c>
    </row>
    <row r="9" spans="1:3" ht="12.75">
      <c r="A9">
        <v>7</v>
      </c>
      <c r="B9" s="39">
        <v>0.8</v>
      </c>
      <c r="C9" s="39">
        <v>0.82</v>
      </c>
    </row>
    <row r="10" spans="1:3" ht="12.75">
      <c r="A10">
        <v>8</v>
      </c>
      <c r="B10" s="39">
        <v>0.825</v>
      </c>
      <c r="C10" s="39">
        <v>0.83</v>
      </c>
    </row>
    <row r="11" spans="1:3" ht="12.75">
      <c r="A11">
        <v>9</v>
      </c>
      <c r="B11" s="39">
        <v>0.77</v>
      </c>
      <c r="C11" s="39">
        <v>0.815</v>
      </c>
    </row>
    <row r="12" spans="1:3" ht="12.75">
      <c r="A12">
        <v>10</v>
      </c>
      <c r="B12" s="39">
        <v>0.78</v>
      </c>
      <c r="C12" s="39">
        <v>0.815</v>
      </c>
    </row>
    <row r="13" spans="2:5" ht="12.75">
      <c r="B13" s="39">
        <f>AVERAGE(B3:B12)</f>
        <v>0.7915</v>
      </c>
      <c r="C13" s="39">
        <f>AVERAGE(C3:C12)</f>
        <v>0.8225</v>
      </c>
      <c r="D13" s="39">
        <f>C13-B13</f>
        <v>0.031000000000000028</v>
      </c>
      <c r="E13" t="s">
        <v>47</v>
      </c>
    </row>
    <row r="21" spans="7:8" ht="15.75">
      <c r="G21" t="s">
        <v>30</v>
      </c>
      <c r="H21" s="40" t="s">
        <v>49</v>
      </c>
    </row>
    <row r="22" ht="12.75">
      <c r="H22" s="31" t="s">
        <v>48</v>
      </c>
    </row>
  </sheetData>
  <hyperlinks>
    <hyperlink ref="H22" r:id="rId1" display="http://www.bizlink.com/HPAC_articles/September2005/38.pdf"/>
  </hyperlinks>
  <printOptions/>
  <pageMargins left="0.75" right="0.75" top="1" bottom="1" header="0.5" footer="0.5"/>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B2:K55"/>
  <sheetViews>
    <sheetView workbookViewId="0" topLeftCell="A1">
      <selection activeCell="K21" sqref="K21"/>
    </sheetView>
  </sheetViews>
  <sheetFormatPr defaultColWidth="9.140625" defaultRowHeight="12.75"/>
  <sheetData>
    <row r="2" spans="2:9" ht="12.75">
      <c r="B2" t="s">
        <v>70</v>
      </c>
      <c r="C2" t="s">
        <v>71</v>
      </c>
      <c r="D2" t="s">
        <v>72</v>
      </c>
      <c r="E2" t="s">
        <v>73</v>
      </c>
      <c r="F2" t="s">
        <v>74</v>
      </c>
      <c r="G2" t="s">
        <v>75</v>
      </c>
      <c r="H2" t="s">
        <v>76</v>
      </c>
      <c r="I2" t="s">
        <v>77</v>
      </c>
    </row>
    <row r="3" spans="2:9" ht="12.75">
      <c r="B3" t="s">
        <v>78</v>
      </c>
      <c r="C3" t="s">
        <v>79</v>
      </c>
      <c r="D3" t="s">
        <v>80</v>
      </c>
      <c r="E3" t="s">
        <v>81</v>
      </c>
      <c r="F3" t="s">
        <v>82</v>
      </c>
      <c r="G3" t="s">
        <v>83</v>
      </c>
      <c r="H3" t="s">
        <v>84</v>
      </c>
      <c r="I3" t="s">
        <v>84</v>
      </c>
    </row>
    <row r="4" spans="2:9" ht="12.75">
      <c r="B4" t="s">
        <v>85</v>
      </c>
      <c r="C4" t="s">
        <v>85</v>
      </c>
      <c r="D4" t="s">
        <v>86</v>
      </c>
      <c r="E4" t="s">
        <v>87</v>
      </c>
      <c r="F4" t="s">
        <v>88</v>
      </c>
      <c r="G4" t="s">
        <v>89</v>
      </c>
      <c r="H4" t="s">
        <v>90</v>
      </c>
      <c r="I4" t="s">
        <v>90</v>
      </c>
    </row>
    <row r="5" spans="3:9" ht="12.75">
      <c r="C5" t="s">
        <v>91</v>
      </c>
      <c r="D5" t="s">
        <v>92</v>
      </c>
      <c r="E5" t="s">
        <v>93</v>
      </c>
      <c r="F5" t="s">
        <v>93</v>
      </c>
      <c r="G5" t="s">
        <v>93</v>
      </c>
      <c r="H5" t="s">
        <v>87</v>
      </c>
      <c r="I5" t="s">
        <v>94</v>
      </c>
    </row>
    <row r="6" spans="8:9" ht="12.75">
      <c r="H6" t="s">
        <v>95</v>
      </c>
      <c r="I6" t="s">
        <v>95</v>
      </c>
    </row>
    <row r="7" spans="2:9" ht="12.75">
      <c r="B7">
        <v>29.743</v>
      </c>
      <c r="C7">
        <v>0.08854</v>
      </c>
      <c r="D7">
        <v>32</v>
      </c>
      <c r="E7">
        <v>0</v>
      </c>
      <c r="F7">
        <v>1075.8</v>
      </c>
      <c r="G7">
        <v>1075.8</v>
      </c>
      <c r="H7">
        <v>0.096022</v>
      </c>
      <c r="I7">
        <v>3306</v>
      </c>
    </row>
    <row r="8" spans="2:9" ht="12.75">
      <c r="B8">
        <v>29.515</v>
      </c>
      <c r="C8">
        <v>0.2</v>
      </c>
      <c r="D8">
        <v>53.14</v>
      </c>
      <c r="E8">
        <v>21.21</v>
      </c>
      <c r="F8">
        <v>1063.8</v>
      </c>
      <c r="G8">
        <v>1085</v>
      </c>
      <c r="H8">
        <v>0.016027</v>
      </c>
      <c r="I8">
        <v>1526</v>
      </c>
    </row>
    <row r="9" spans="2:9" ht="12.75">
      <c r="B9">
        <v>27.886</v>
      </c>
      <c r="C9">
        <v>1</v>
      </c>
      <c r="D9">
        <v>101.74</v>
      </c>
      <c r="E9">
        <v>69.7</v>
      </c>
      <c r="F9">
        <v>1036.3</v>
      </c>
      <c r="G9">
        <v>1106</v>
      </c>
      <c r="H9">
        <v>0.016136</v>
      </c>
      <c r="I9">
        <v>333.6</v>
      </c>
    </row>
    <row r="10" spans="2:9" ht="12.75">
      <c r="B10">
        <v>19.742</v>
      </c>
      <c r="C10">
        <v>5</v>
      </c>
      <c r="D10">
        <v>162.24</v>
      </c>
      <c r="E10">
        <v>130.13</v>
      </c>
      <c r="F10">
        <v>1001</v>
      </c>
      <c r="G10">
        <v>1131</v>
      </c>
      <c r="H10">
        <v>0.016407</v>
      </c>
      <c r="I10">
        <v>73.52</v>
      </c>
    </row>
    <row r="11" spans="2:9" ht="12.75">
      <c r="B11">
        <v>9.562</v>
      </c>
      <c r="C11">
        <v>10</v>
      </c>
      <c r="D11">
        <v>193.21</v>
      </c>
      <c r="E11">
        <v>161.17</v>
      </c>
      <c r="F11">
        <v>982.1</v>
      </c>
      <c r="G11">
        <v>1143.3</v>
      </c>
      <c r="H11">
        <v>0.01659</v>
      </c>
      <c r="I11">
        <v>38.42</v>
      </c>
    </row>
    <row r="12" spans="2:9" ht="12.75">
      <c r="B12">
        <v>7.536</v>
      </c>
      <c r="C12">
        <v>11</v>
      </c>
      <c r="D12">
        <v>197.75</v>
      </c>
      <c r="E12">
        <v>165.73</v>
      </c>
      <c r="F12">
        <v>979.3</v>
      </c>
      <c r="G12">
        <v>1145</v>
      </c>
      <c r="H12">
        <v>0.01662</v>
      </c>
      <c r="I12">
        <v>35.14</v>
      </c>
    </row>
    <row r="13" spans="2:9" ht="12.75">
      <c r="B13">
        <v>5.49</v>
      </c>
      <c r="C13">
        <v>12</v>
      </c>
      <c r="D13">
        <v>201.96</v>
      </c>
      <c r="E13">
        <v>169.96</v>
      </c>
      <c r="F13">
        <v>976.6</v>
      </c>
      <c r="G13">
        <v>1146.6</v>
      </c>
      <c r="H13">
        <v>0.016647</v>
      </c>
      <c r="I13">
        <v>32.4</v>
      </c>
    </row>
    <row r="14" spans="2:9" ht="12.75">
      <c r="B14">
        <v>3.454</v>
      </c>
      <c r="C14">
        <v>13</v>
      </c>
      <c r="D14">
        <v>205.88</v>
      </c>
      <c r="E14">
        <v>173.91</v>
      </c>
      <c r="F14">
        <v>974.2</v>
      </c>
      <c r="G14">
        <v>1148.1</v>
      </c>
      <c r="H14">
        <v>0.016674</v>
      </c>
      <c r="I14">
        <v>30.06</v>
      </c>
    </row>
    <row r="15" spans="2:9" ht="12.75">
      <c r="B15">
        <v>1.418</v>
      </c>
      <c r="C15">
        <v>14</v>
      </c>
      <c r="D15">
        <v>209.56</v>
      </c>
      <c r="E15">
        <v>177.61</v>
      </c>
      <c r="F15">
        <v>971.9</v>
      </c>
      <c r="G15">
        <v>1149.5</v>
      </c>
      <c r="H15">
        <v>0.016699</v>
      </c>
      <c r="I15">
        <v>28.04</v>
      </c>
    </row>
    <row r="16" spans="2:9" ht="12.75">
      <c r="B16">
        <v>0</v>
      </c>
      <c r="C16">
        <v>14.696</v>
      </c>
      <c r="D16">
        <v>212</v>
      </c>
      <c r="E16">
        <v>180.07</v>
      </c>
      <c r="F16">
        <v>970.3</v>
      </c>
      <c r="G16">
        <v>1150.4</v>
      </c>
      <c r="H16">
        <v>0.016715</v>
      </c>
      <c r="I16">
        <v>26.8</v>
      </c>
    </row>
    <row r="17" spans="2:9" ht="12.75">
      <c r="B17">
        <v>1.3</v>
      </c>
      <c r="C17">
        <v>16</v>
      </c>
      <c r="D17">
        <v>216.32</v>
      </c>
      <c r="E17">
        <v>184.42</v>
      </c>
      <c r="F17">
        <v>967.6</v>
      </c>
      <c r="G17">
        <v>1152</v>
      </c>
      <c r="H17">
        <v>0.016746</v>
      </c>
      <c r="I17">
        <v>24.75</v>
      </c>
    </row>
    <row r="18" spans="2:9" ht="12.75">
      <c r="B18">
        <v>2.3</v>
      </c>
      <c r="C18">
        <v>17</v>
      </c>
      <c r="D18">
        <v>219.44</v>
      </c>
      <c r="E18">
        <v>187.56</v>
      </c>
      <c r="F18">
        <v>965.5</v>
      </c>
      <c r="G18">
        <v>1153.1</v>
      </c>
      <c r="H18">
        <v>0.016768</v>
      </c>
      <c r="I18">
        <v>23.39</v>
      </c>
    </row>
    <row r="19" spans="2:11" ht="12.75">
      <c r="B19">
        <v>5.3</v>
      </c>
      <c r="C19">
        <v>20</v>
      </c>
      <c r="D19">
        <v>227.96</v>
      </c>
      <c r="E19">
        <v>196.16</v>
      </c>
      <c r="F19">
        <v>960.1</v>
      </c>
      <c r="G19">
        <v>1156.3</v>
      </c>
      <c r="H19">
        <v>0.01683</v>
      </c>
      <c r="I19">
        <v>20.09</v>
      </c>
      <c r="K19">
        <f>D19-D20</f>
        <v>-12.109999999999985</v>
      </c>
    </row>
    <row r="20" spans="2:9" ht="12.75">
      <c r="B20">
        <v>10.3</v>
      </c>
      <c r="C20">
        <v>25</v>
      </c>
      <c r="D20">
        <v>240.07</v>
      </c>
      <c r="E20">
        <v>208.42</v>
      </c>
      <c r="F20">
        <v>952.1</v>
      </c>
      <c r="G20">
        <v>1160.6</v>
      </c>
      <c r="H20">
        <v>0.016922</v>
      </c>
      <c r="I20">
        <v>16.3</v>
      </c>
    </row>
    <row r="21" spans="2:11" ht="12.75">
      <c r="B21">
        <v>15.3</v>
      </c>
      <c r="C21">
        <v>30</v>
      </c>
      <c r="D21">
        <v>250.33</v>
      </c>
      <c r="E21">
        <v>218.82</v>
      </c>
      <c r="F21">
        <v>945.3</v>
      </c>
      <c r="G21">
        <v>1164.1</v>
      </c>
      <c r="H21">
        <v>0.017004</v>
      </c>
      <c r="I21">
        <v>13.75</v>
      </c>
      <c r="K21">
        <f>D21-D20</f>
        <v>10.26000000000002</v>
      </c>
    </row>
    <row r="22" spans="2:9" ht="12.75">
      <c r="B22">
        <v>20.3</v>
      </c>
      <c r="C22">
        <v>35</v>
      </c>
      <c r="D22">
        <v>259.28</v>
      </c>
      <c r="E22">
        <v>227.91</v>
      </c>
      <c r="F22">
        <v>939.2</v>
      </c>
      <c r="G22">
        <v>1167.1</v>
      </c>
      <c r="H22">
        <v>0.017078</v>
      </c>
      <c r="I22">
        <v>11.9</v>
      </c>
    </row>
    <row r="23" spans="2:9" ht="12.75">
      <c r="B23">
        <v>25.3</v>
      </c>
      <c r="C23">
        <v>40</v>
      </c>
      <c r="D23">
        <v>267.25</v>
      </c>
      <c r="E23">
        <v>236.03</v>
      </c>
      <c r="F23">
        <v>933.7</v>
      </c>
      <c r="G23">
        <v>1169.7</v>
      </c>
      <c r="H23">
        <v>0.017146</v>
      </c>
      <c r="I23">
        <v>10.5</v>
      </c>
    </row>
    <row r="24" spans="2:9" ht="12.75">
      <c r="B24">
        <v>30.3</v>
      </c>
      <c r="C24">
        <v>45</v>
      </c>
      <c r="D24">
        <v>274.44</v>
      </c>
      <c r="E24">
        <v>243.36</v>
      </c>
      <c r="F24">
        <v>928.6</v>
      </c>
      <c r="G24">
        <v>1172</v>
      </c>
      <c r="H24">
        <v>0.017209</v>
      </c>
      <c r="I24">
        <v>9.4</v>
      </c>
    </row>
    <row r="25" spans="2:9" ht="12.75">
      <c r="B25">
        <v>40.3</v>
      </c>
      <c r="C25">
        <v>55</v>
      </c>
      <c r="D25">
        <v>287.07</v>
      </c>
      <c r="E25">
        <v>256.3</v>
      </c>
      <c r="F25">
        <v>919.6</v>
      </c>
      <c r="G25">
        <v>1175.9</v>
      </c>
      <c r="H25">
        <v>0.017325</v>
      </c>
      <c r="I25">
        <v>7.79</v>
      </c>
    </row>
    <row r="26" spans="2:9" ht="12.75">
      <c r="B26">
        <v>50.3</v>
      </c>
      <c r="C26">
        <v>65</v>
      </c>
      <c r="D26">
        <v>297.97</v>
      </c>
      <c r="E26">
        <v>267.5</v>
      </c>
      <c r="F26">
        <v>911.6</v>
      </c>
      <c r="G26">
        <v>1179.1</v>
      </c>
      <c r="H26">
        <v>0.017429</v>
      </c>
      <c r="I26">
        <v>6.66</v>
      </c>
    </row>
    <row r="27" spans="2:9" ht="12.75">
      <c r="B27">
        <v>60.3</v>
      </c>
      <c r="C27">
        <v>75</v>
      </c>
      <c r="D27">
        <v>307.6</v>
      </c>
      <c r="E27">
        <v>277.43</v>
      </c>
      <c r="F27">
        <v>904.5</v>
      </c>
      <c r="G27">
        <v>1181.9</v>
      </c>
      <c r="H27">
        <v>0.017524</v>
      </c>
      <c r="I27">
        <v>5.82</v>
      </c>
    </row>
    <row r="28" spans="2:9" ht="12.75">
      <c r="B28">
        <v>70.3</v>
      </c>
      <c r="C28">
        <v>85</v>
      </c>
      <c r="D28">
        <v>316.25</v>
      </c>
      <c r="E28">
        <v>286.39</v>
      </c>
      <c r="F28">
        <v>897.8</v>
      </c>
      <c r="G28">
        <v>1184.2</v>
      </c>
      <c r="H28">
        <v>0.017613</v>
      </c>
      <c r="I28">
        <v>5.17</v>
      </c>
    </row>
    <row r="29" spans="2:9" ht="12.75">
      <c r="B29">
        <v>80.3</v>
      </c>
      <c r="C29">
        <v>95</v>
      </c>
      <c r="D29">
        <v>324.12</v>
      </c>
      <c r="E29">
        <v>294.56</v>
      </c>
      <c r="F29">
        <v>891.7</v>
      </c>
      <c r="G29">
        <v>1186.2</v>
      </c>
      <c r="H29">
        <v>0.017696</v>
      </c>
      <c r="I29">
        <v>4.65</v>
      </c>
    </row>
    <row r="30" spans="2:9" ht="12.75">
      <c r="B30">
        <v>90.3</v>
      </c>
      <c r="C30">
        <v>105</v>
      </c>
      <c r="D30">
        <v>331.36</v>
      </c>
      <c r="E30">
        <v>302.1</v>
      </c>
      <c r="F30">
        <v>886</v>
      </c>
      <c r="G30">
        <v>1188.1</v>
      </c>
      <c r="H30">
        <v>0.017775</v>
      </c>
      <c r="I30">
        <v>4.23</v>
      </c>
    </row>
    <row r="31" spans="2:9" ht="12.75">
      <c r="B31">
        <v>100</v>
      </c>
      <c r="C31">
        <v>114.7</v>
      </c>
      <c r="D31">
        <v>337.9</v>
      </c>
      <c r="E31">
        <v>308.8</v>
      </c>
      <c r="F31">
        <v>880</v>
      </c>
      <c r="G31">
        <v>1188.8</v>
      </c>
      <c r="H31">
        <v>0.01785</v>
      </c>
      <c r="I31">
        <v>3.88</v>
      </c>
    </row>
    <row r="32" spans="2:9" ht="12.75">
      <c r="B32">
        <v>110.3</v>
      </c>
      <c r="C32">
        <v>125</v>
      </c>
      <c r="D32">
        <v>344.33</v>
      </c>
      <c r="E32">
        <v>315.68</v>
      </c>
      <c r="F32">
        <v>875.4</v>
      </c>
      <c r="G32">
        <v>1191.1</v>
      </c>
      <c r="H32">
        <v>0.017922</v>
      </c>
      <c r="I32">
        <v>3.59</v>
      </c>
    </row>
    <row r="33" spans="2:9" ht="12.75">
      <c r="B33">
        <v>120.3</v>
      </c>
      <c r="C33">
        <v>135</v>
      </c>
      <c r="D33">
        <v>350.21</v>
      </c>
      <c r="E33">
        <v>321.85</v>
      </c>
      <c r="F33">
        <v>870.6</v>
      </c>
      <c r="G33">
        <v>1192.4</v>
      </c>
      <c r="H33">
        <v>0.017991</v>
      </c>
      <c r="I33">
        <v>3.33</v>
      </c>
    </row>
    <row r="34" spans="2:9" ht="12.75">
      <c r="B34">
        <v>125.3</v>
      </c>
      <c r="C34">
        <v>140</v>
      </c>
      <c r="D34">
        <v>353.02</v>
      </c>
      <c r="E34">
        <v>324.82</v>
      </c>
      <c r="F34">
        <v>868.2</v>
      </c>
      <c r="G34">
        <v>1193</v>
      </c>
      <c r="H34">
        <v>0.018024</v>
      </c>
      <c r="I34">
        <v>3.22</v>
      </c>
    </row>
    <row r="35" spans="2:9" ht="12.75">
      <c r="B35">
        <v>130.3</v>
      </c>
      <c r="C35">
        <v>145</v>
      </c>
      <c r="D35">
        <v>355.76</v>
      </c>
      <c r="E35">
        <v>327.7</v>
      </c>
      <c r="F35">
        <v>865.8</v>
      </c>
      <c r="G35">
        <v>1193.5</v>
      </c>
      <c r="H35">
        <v>0.018057</v>
      </c>
      <c r="I35">
        <v>3.11</v>
      </c>
    </row>
    <row r="36" spans="2:9" ht="12.75">
      <c r="B36">
        <v>140.3</v>
      </c>
      <c r="C36">
        <v>155</v>
      </c>
      <c r="D36">
        <v>360.5</v>
      </c>
      <c r="E36">
        <v>333.24</v>
      </c>
      <c r="F36">
        <v>861.3</v>
      </c>
      <c r="G36">
        <v>1194.6</v>
      </c>
      <c r="H36">
        <v>0.018121</v>
      </c>
      <c r="I36">
        <v>2.92</v>
      </c>
    </row>
    <row r="37" spans="2:9" ht="12.75">
      <c r="B37">
        <v>150.3</v>
      </c>
      <c r="C37">
        <v>165</v>
      </c>
      <c r="D37">
        <v>365.99</v>
      </c>
      <c r="E37">
        <v>338.53</v>
      </c>
      <c r="F37">
        <v>857.1</v>
      </c>
      <c r="G37">
        <v>1195.6</v>
      </c>
      <c r="H37">
        <v>0.018183</v>
      </c>
      <c r="I37">
        <v>2.75</v>
      </c>
    </row>
    <row r="38" spans="2:9" ht="12.75">
      <c r="B38">
        <v>160.3</v>
      </c>
      <c r="C38">
        <v>175</v>
      </c>
      <c r="D38">
        <v>370.75</v>
      </c>
      <c r="E38">
        <v>343.57</v>
      </c>
      <c r="F38">
        <v>852.8</v>
      </c>
      <c r="G38">
        <v>1196.5</v>
      </c>
      <c r="H38">
        <v>0.018244</v>
      </c>
      <c r="I38">
        <v>2.6</v>
      </c>
    </row>
    <row r="39" spans="2:9" ht="12.75">
      <c r="B39">
        <v>180.3</v>
      </c>
      <c r="C39">
        <v>195</v>
      </c>
      <c r="D39">
        <v>379.67</v>
      </c>
      <c r="E39">
        <v>353.1</v>
      </c>
      <c r="F39">
        <v>844.9</v>
      </c>
      <c r="G39">
        <v>1198</v>
      </c>
      <c r="H39">
        <v>0.01836</v>
      </c>
      <c r="I39">
        <v>2.34</v>
      </c>
    </row>
    <row r="40" spans="2:9" ht="12.75">
      <c r="B40">
        <v>200.3</v>
      </c>
      <c r="C40">
        <v>215</v>
      </c>
      <c r="D40">
        <v>387.89</v>
      </c>
      <c r="E40">
        <v>361.91</v>
      </c>
      <c r="F40">
        <v>837.4</v>
      </c>
      <c r="G40">
        <v>1199.3</v>
      </c>
      <c r="H40">
        <v>0.01847</v>
      </c>
      <c r="I40">
        <v>2.13</v>
      </c>
    </row>
    <row r="41" spans="2:9" ht="12.75">
      <c r="B41">
        <v>225.3</v>
      </c>
      <c r="C41">
        <v>240</v>
      </c>
      <c r="D41">
        <v>397.37</v>
      </c>
      <c r="E41">
        <v>372.12</v>
      </c>
      <c r="F41">
        <v>828.5</v>
      </c>
      <c r="G41">
        <v>1200.6</v>
      </c>
      <c r="H41">
        <v>0.018602</v>
      </c>
      <c r="I41">
        <v>1.92</v>
      </c>
    </row>
    <row r="42" spans="2:9" ht="12.75">
      <c r="B42">
        <v>250.3</v>
      </c>
      <c r="C42">
        <v>265</v>
      </c>
      <c r="D42">
        <v>406.11</v>
      </c>
      <c r="E42">
        <v>381.6</v>
      </c>
      <c r="F42">
        <v>820.1</v>
      </c>
      <c r="G42">
        <v>1201.7</v>
      </c>
      <c r="H42">
        <v>0.018728</v>
      </c>
      <c r="I42">
        <v>1.74</v>
      </c>
    </row>
    <row r="43" spans="3:9" ht="12.75">
      <c r="C43">
        <v>300</v>
      </c>
      <c r="D43">
        <v>417.33</v>
      </c>
      <c r="E43">
        <v>393.84</v>
      </c>
      <c r="F43">
        <v>809</v>
      </c>
      <c r="G43">
        <v>1202.8</v>
      </c>
      <c r="H43">
        <v>0.018896</v>
      </c>
      <c r="I43">
        <v>1.54</v>
      </c>
    </row>
    <row r="44" spans="3:9" ht="12.75">
      <c r="C44">
        <v>400</v>
      </c>
      <c r="D44">
        <v>444.59</v>
      </c>
      <c r="E44">
        <v>424</v>
      </c>
      <c r="F44">
        <v>780.5</v>
      </c>
      <c r="G44">
        <v>1204.5</v>
      </c>
      <c r="H44">
        <v>0.01934</v>
      </c>
      <c r="I44">
        <v>1.16</v>
      </c>
    </row>
    <row r="45" spans="3:9" ht="12.75">
      <c r="C45">
        <v>450</v>
      </c>
      <c r="D45">
        <v>456.28</v>
      </c>
      <c r="E45">
        <v>437.2</v>
      </c>
      <c r="F45">
        <v>767.4</v>
      </c>
      <c r="G45">
        <v>1204.6</v>
      </c>
      <c r="H45">
        <v>0.019547</v>
      </c>
      <c r="I45">
        <v>1.03</v>
      </c>
    </row>
    <row r="46" spans="3:9" ht="12.75">
      <c r="C46">
        <v>500</v>
      </c>
      <c r="D46">
        <v>467.01</v>
      </c>
      <c r="E46">
        <v>449.4</v>
      </c>
      <c r="F46">
        <v>755</v>
      </c>
      <c r="G46">
        <v>1204.4</v>
      </c>
      <c r="H46">
        <v>0.019748</v>
      </c>
      <c r="I46">
        <v>0.93</v>
      </c>
    </row>
    <row r="47" spans="3:9" ht="12.75">
      <c r="C47">
        <v>600</v>
      </c>
      <c r="D47">
        <v>486.21</v>
      </c>
      <c r="E47">
        <v>471.6</v>
      </c>
      <c r="F47">
        <v>731.6</v>
      </c>
      <c r="G47">
        <v>1203.2</v>
      </c>
      <c r="H47">
        <v>0.02013</v>
      </c>
      <c r="I47">
        <v>0.77</v>
      </c>
    </row>
    <row r="48" spans="3:9" ht="12.75">
      <c r="C48">
        <v>900</v>
      </c>
      <c r="D48">
        <v>531.98</v>
      </c>
      <c r="E48">
        <v>526.6</v>
      </c>
      <c r="F48">
        <v>668.8</v>
      </c>
      <c r="G48">
        <v>1195.4</v>
      </c>
      <c r="H48">
        <v>0.02123</v>
      </c>
      <c r="I48">
        <v>0.5</v>
      </c>
    </row>
    <row r="49" spans="3:9" ht="12.75">
      <c r="C49">
        <v>1200</v>
      </c>
      <c r="D49">
        <v>567.22</v>
      </c>
      <c r="E49">
        <v>571.7</v>
      </c>
      <c r="F49">
        <v>611.7</v>
      </c>
      <c r="G49">
        <v>1183.4</v>
      </c>
      <c r="H49">
        <v>0.02232</v>
      </c>
      <c r="I49">
        <v>0.36</v>
      </c>
    </row>
    <row r="50" spans="3:9" ht="12.75">
      <c r="C50">
        <v>1500</v>
      </c>
      <c r="D50">
        <v>596.23</v>
      </c>
      <c r="E50">
        <v>611.6</v>
      </c>
      <c r="F50">
        <v>556.3</v>
      </c>
      <c r="G50">
        <v>1167.9</v>
      </c>
      <c r="H50">
        <v>0.02346</v>
      </c>
      <c r="I50">
        <v>0.28</v>
      </c>
    </row>
    <row r="51" spans="3:9" ht="12.75">
      <c r="C51">
        <v>1700</v>
      </c>
      <c r="D51">
        <v>613.15</v>
      </c>
      <c r="E51">
        <v>636.3</v>
      </c>
      <c r="F51">
        <v>519.6</v>
      </c>
      <c r="G51">
        <v>1155.9</v>
      </c>
      <c r="H51">
        <v>0.02428</v>
      </c>
      <c r="I51">
        <v>0.24</v>
      </c>
    </row>
    <row r="52" spans="3:9" ht="12.75">
      <c r="C52">
        <v>2000</v>
      </c>
      <c r="D52">
        <v>635.82</v>
      </c>
      <c r="E52">
        <v>671.7</v>
      </c>
      <c r="F52">
        <v>463.4</v>
      </c>
      <c r="G52">
        <v>1135.1</v>
      </c>
      <c r="H52">
        <v>0.02565</v>
      </c>
      <c r="I52">
        <v>0.19</v>
      </c>
    </row>
    <row r="53" spans="3:9" ht="12.75">
      <c r="C53">
        <v>2500</v>
      </c>
      <c r="D53">
        <v>668.13</v>
      </c>
      <c r="E53">
        <v>730.6</v>
      </c>
      <c r="F53">
        <v>360.5</v>
      </c>
      <c r="G53">
        <v>1091.1</v>
      </c>
      <c r="H53">
        <v>0.0286</v>
      </c>
      <c r="I53">
        <v>0.13</v>
      </c>
    </row>
    <row r="54" spans="3:9" ht="12.75">
      <c r="C54">
        <v>2700</v>
      </c>
      <c r="D54">
        <v>679.55</v>
      </c>
      <c r="E54">
        <v>756.2</v>
      </c>
      <c r="F54">
        <v>312.1</v>
      </c>
      <c r="G54">
        <v>1068.3</v>
      </c>
      <c r="H54">
        <v>0.03027</v>
      </c>
      <c r="I54">
        <v>0.11</v>
      </c>
    </row>
    <row r="55" spans="3:9" ht="12.75">
      <c r="C55">
        <v>3206.2</v>
      </c>
      <c r="D55">
        <v>705.4</v>
      </c>
      <c r="E55">
        <v>902.7</v>
      </c>
      <c r="F55">
        <v>0</v>
      </c>
      <c r="G55">
        <v>902.7</v>
      </c>
      <c r="H55">
        <v>0.05053</v>
      </c>
      <c r="I55">
        <v>0.05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Energy Conservation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andrewk</dc:creator>
  <cp:keywords/>
  <dc:description/>
  <cp:lastModifiedBy>Tamara Kuiken</cp:lastModifiedBy>
  <cp:lastPrinted>2008-08-22T21:44:37Z</cp:lastPrinted>
  <dcterms:created xsi:type="dcterms:W3CDTF">2008-03-04T17:58:04Z</dcterms:created>
  <dcterms:modified xsi:type="dcterms:W3CDTF">2009-11-04T18:10:39Z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