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ms-excel.sheet.macroEnabled.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vbaProject.bin" ContentType="application/vnd.ms-office.vbaProject"/>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11" codeName="{00000000-0000-0000-0000-000000000000}"/>
  <workbookPr codeName="ThisWorkbook"/>
  <mc:AlternateContent xmlns:mc="http://schemas.openxmlformats.org/markup-compatibility/2006">
    <mc:Choice Requires="x15">
      <x15ac:absPath xmlns:x15ac="http://schemas.microsoft.com/office/spreadsheetml/2010/11/ac" url="https://cesa10ed.sharepoint.com/sites/FocusonEnergy/Shared Documents/M Drive/2023-2026 Focus/Tech Review/Hybrid_Catalog Calcs/2026 Hybrid Calcs/"/>
    </mc:Choice>
  </mc:AlternateContent>
  <xr:revisionPtr revIDLastSave="0" documentId="8_{C7DEFA89-F177-4CEC-B649-1B0B14032F73}" xr6:coauthVersionLast="47" xr6:coauthVersionMax="47" xr10:uidLastSave="{00000000-0000-0000-0000-000000000000}"/>
  <workbookProtection workbookAlgorithmName="SHA-512" workbookHashValue="Cg3d26+lCeFOAGjouC2qj8CFUyEMASFMIW9GFO8EBMnVy+DI2wkkxzzVUTo+mu5KBWLscWyDrIZZ6GQKXeWmhQ==" workbookSaltValue="8NR4K5khqi9hLnegQwdMog==" workbookSpinCount="100000" lockStructure="1"/>
  <bookViews>
    <workbookView xWindow="-108" yWindow="-108" windowWidth="23256" windowHeight="12456" tabRatio="711" firstSheet="1" activeTab="1" xr2:uid="{00000000-000D-0000-FFFF-FFFF00000000}"/>
  </bookViews>
  <sheets>
    <sheet name="Application" sheetId="12" r:id="rId1"/>
    <sheet name="Calculations" sheetId="9" r:id="rId2"/>
    <sheet name="Lighting Layouts" sheetId="6" r:id="rId3"/>
    <sheet name="QPL_Spec Sheets" sheetId="7" r:id="rId4"/>
    <sheet name="Proposal_Optional" sheetId="8" r:id="rId5"/>
    <sheet name="Savings and Incentives" sheetId="4" r:id="rId6"/>
    <sheet name="Revision History" sheetId="10" state="hidden" r:id="rId7"/>
  </sheets>
  <externalReferences>
    <externalReference r:id="rId8"/>
    <externalReference r:id="rId9"/>
    <externalReference r:id="rId10"/>
  </externalReferences>
  <definedNames>
    <definedName name="_" localSheetId="0" hidden="1">#REF!</definedName>
    <definedName name="_" hidden="1">#REF!</definedName>
    <definedName name="__" localSheetId="0" hidden="1">#REF!</definedName>
    <definedName name="__" hidden="1">#REF!</definedName>
    <definedName name="___" hidden="1">#REF!</definedName>
    <definedName name="____" hidden="1">#REF!</definedName>
    <definedName name="_____" hidden="1">#REF!</definedName>
    <definedName name="______" hidden="1">#REF!</definedName>
    <definedName name="_______" hidden="1">#REF!</definedName>
    <definedName name="_1______123Graph_AEND" hidden="1">#REF!</definedName>
    <definedName name="_1_123Graph_AEND" hidden="1">#REF!</definedName>
    <definedName name="_2______123Graph_XEND" hidden="1">#REF!</definedName>
    <definedName name="_2_123Graph_AEND" hidden="1">#REF!</definedName>
    <definedName name="_2_123Graph_XEND" hidden="1">#REF!</definedName>
    <definedName name="_4_123Graph_XEND" hidden="1">#REF!</definedName>
    <definedName name="_Key1" localSheetId="0" hidden="1">#REF!</definedName>
    <definedName name="_Key1" hidden="1">#REF!</definedName>
    <definedName name="_Key2" hidden="1">#REF!</definedName>
    <definedName name="_Order1" hidden="1">255</definedName>
    <definedName name="_Order2" hidden="1">255</definedName>
    <definedName name="_Sort" hidden="1">#REF!</definedName>
    <definedName name="AEND" hidden="1">#REF!</definedName>
    <definedName name="afcqw" hidden="1">#REF!</definedName>
    <definedName name="awgfag" hidden="1">#REF!</definedName>
    <definedName name="Building">'Savings and Incentives'!$K$7:$K$8</definedName>
    <definedName name="FOEPrgm">'[1]Review Sheet'!$C$4</definedName>
    <definedName name="LightingCategoryCompleteList" localSheetId="0">[2]Calculations!$AO$1168:$AO$1541</definedName>
    <definedName name="LightingCategoryCompleteList">[3]Calculations!$AO$1169:$AO$1542</definedName>
    <definedName name="ListOfTabNames">[1]Labels!$A$1:$A$6</definedName>
    <definedName name="Measure">'Savings and Incentives'!$K$2:$K$3</definedName>
    <definedName name="PC_Main" localSheetId="0">Application!PC_Main</definedName>
    <definedName name="PC_Main">[0]!PC_Main</definedName>
    <definedName name="_xlnm.Print_Area" localSheetId="0">Application!$A$4:$O$70</definedName>
    <definedName name="_xlnm.Print_Area" localSheetId="5">'Savings and Incentives'!$A$1:$I$51</definedName>
    <definedName name="qrgwtehbwt" localSheetId="0" hidden="1">#REF!</definedName>
    <definedName name="qrgwtehbwt" hidden="1">#REF!</definedName>
    <definedName name="Sector" localSheetId="0">[2]Calculations!$V$1045:$V$1046</definedName>
    <definedName name="Sector">[3]Calculations!$V$1046:$V$1047</definedName>
    <definedName name="TabbingOrder" localSheetId="0">Application!$D$16,Application!$A$27,Application!$A$29,Application!$A$31,Application!$A$33,Application!$E$33,Application!$F$33,Application!#REF!,Application!$A$41,Application!$A$43,Application!#REF!,Application!$A$45,Application!#REF!,Application!$A$50,Application!$A$52,Application!#REF!,Application!#REF!,Application!#REF!,Application!#REF!,Application!#REF!,Application!$I$13,Application!$I$15,Application!$I$17,Application!$I$19,Application!$I$21,Application!$I$30,Application!#REF!,Application!#REF!,Application!#REF!,Application!$I$35,Application!$I$37,Application!$I$39,Application!$K$39,Application!$I$41</definedName>
    <definedName name="TabbingOrder">#REF!,#REF!,#REF!,#REF!,#REF!,#REF!,#REF!,#REF!,#REF!,#REF!,#REF!,#REF!,#REF!,#REF!,#REF!,#REF!,#REF!,#REF!,#REF!,#REF!,#REF!,#REF!,#REF!,#REF!,#REF!,#REF!,#REF!,#REF!,#REF!,#REF!,#REF!,#REF!,#REF!,#REF!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5" i="4" l="1"/>
  <c r="F34" i="4"/>
  <c r="E35" i="4"/>
  <c r="E34" i="4"/>
  <c r="G42" i="9" l="1"/>
  <c r="G46" i="9" s="1"/>
  <c r="F26" i="4" s="1"/>
  <c r="C42" i="9"/>
  <c r="C46" i="9" s="1"/>
  <c r="F42" i="9"/>
  <c r="F46" i="9" s="1"/>
  <c r="B42" i="9"/>
  <c r="B44" i="9" s="1"/>
  <c r="E24" i="4" s="1"/>
  <c r="B24" i="9"/>
  <c r="G47" i="9"/>
  <c r="G41" i="9"/>
  <c r="G48" i="9" s="1"/>
  <c r="G37" i="9"/>
  <c r="G24" i="9"/>
  <c r="G26" i="9" s="1"/>
  <c r="C47" i="9"/>
  <c r="C41" i="9"/>
  <c r="C48" i="9" s="1"/>
  <c r="C37" i="9"/>
  <c r="C24" i="9"/>
  <c r="F44" i="4"/>
  <c r="E44" i="4"/>
  <c r="G1" i="4"/>
  <c r="F16" i="4" l="1"/>
  <c r="F15" i="4"/>
  <c r="B29" i="9"/>
  <c r="E14" i="4" s="1"/>
  <c r="B28" i="9"/>
  <c r="B26" i="9"/>
  <c r="E23" i="4" s="1"/>
  <c r="E27" i="4" s="1"/>
  <c r="G29" i="9"/>
  <c r="G54" i="9" s="1"/>
  <c r="G28" i="9"/>
  <c r="G53" i="9" s="1"/>
  <c r="C29" i="9"/>
  <c r="C26" i="9"/>
  <c r="F23" i="4" s="1"/>
  <c r="C28" i="9"/>
  <c r="B46" i="9"/>
  <c r="E26" i="4" s="1"/>
  <c r="F44" i="9"/>
  <c r="G44" i="9"/>
  <c r="F24" i="4" s="1"/>
  <c r="C44" i="9"/>
  <c r="B53" i="9" l="1"/>
  <c r="E25" i="4"/>
  <c r="E28" i="4" s="1"/>
  <c r="F27" i="4"/>
  <c r="C53" i="9"/>
  <c r="F25" i="4"/>
  <c r="F28" i="4" s="1"/>
  <c r="G52" i="9"/>
  <c r="C54" i="9"/>
  <c r="F14" i="4"/>
  <c r="G55" i="9"/>
  <c r="C55" i="9"/>
  <c r="C52" i="9"/>
  <c r="F24" i="9"/>
  <c r="F37" i="9"/>
  <c r="F41" i="9"/>
  <c r="F48" i="9" s="1"/>
  <c r="F47" i="9"/>
  <c r="D87" i="9"/>
  <c r="D86" i="9"/>
  <c r="D85" i="9"/>
  <c r="D84" i="9"/>
  <c r="D83" i="9"/>
  <c r="D82" i="9"/>
  <c r="D81" i="9"/>
  <c r="D80" i="9"/>
  <c r="D79" i="9"/>
  <c r="D78" i="9"/>
  <c r="D77" i="9"/>
  <c r="D76" i="9"/>
  <c r="B47" i="9"/>
  <c r="B37" i="9"/>
  <c r="F71" i="9"/>
  <c r="F70" i="9"/>
  <c r="F69" i="9"/>
  <c r="F68" i="9"/>
  <c r="F67" i="9"/>
  <c r="F66" i="9"/>
  <c r="F65" i="9"/>
  <c r="F64" i="9"/>
  <c r="F63" i="9"/>
  <c r="F62" i="9"/>
  <c r="F61" i="9"/>
  <c r="F60" i="9"/>
  <c r="B41" i="9"/>
  <c r="B48" i="9" s="1"/>
  <c r="E16" i="4" s="1"/>
  <c r="B54" i="9" l="1"/>
  <c r="E15" i="4"/>
  <c r="F28" i="9"/>
  <c r="F26" i="9"/>
  <c r="F29" i="9"/>
  <c r="F54" i="9" s="1"/>
  <c r="F53" i="9"/>
  <c r="F52" i="9"/>
  <c r="B55" i="9"/>
  <c r="D88" i="9"/>
  <c r="F72" i="9"/>
  <c r="F55" i="9" l="1"/>
  <c r="F20" i="4"/>
  <c r="G20" i="4" s="1"/>
  <c r="E36" i="4" l="1"/>
  <c r="E20" i="4"/>
  <c r="E17" i="4"/>
  <c r="E41" i="4" l="1"/>
  <c r="E46" i="4" s="1"/>
  <c r="E18" i="4"/>
  <c r="E39" i="4"/>
  <c r="F36" i="4"/>
  <c r="G36" i="4" s="1"/>
  <c r="E45" i="4" l="1"/>
  <c r="E47" i="4" s="1"/>
  <c r="F17" i="4" l="1"/>
  <c r="F41" i="4" l="1"/>
  <c r="F18" i="4"/>
  <c r="F39" i="4"/>
  <c r="F45" i="4" l="1"/>
  <c r="F46" i="4"/>
  <c r="F47"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Tad Beeksma</author>
    <author>Melissa Beeksma</author>
  </authors>
  <commentList>
    <comment ref="B23" authorId="0" shapeId="0" xr:uid="{00000000-0006-0000-0200-000001000000}">
      <text>
        <r>
          <rPr>
            <sz val="9"/>
            <color indexed="81"/>
            <rFont val="Tahoma"/>
            <family val="2"/>
          </rPr>
          <t>This needs a separate calculation. An hours of use calculation is included below this example.</t>
        </r>
      </text>
    </comment>
    <comment ref="C23" authorId="0" shapeId="0" xr:uid="{D59C71E4-61A4-4F26-B950-5BA520F39AFF}">
      <text>
        <r>
          <rPr>
            <sz val="9"/>
            <color indexed="81"/>
            <rFont val="Tahoma"/>
            <family val="2"/>
          </rPr>
          <t>This needs a separate calculation. An hours of use calculation is included below this example.</t>
        </r>
      </text>
    </comment>
    <comment ref="F23" authorId="0" shapeId="0" xr:uid="{00000000-0006-0000-0200-000002000000}">
      <text>
        <r>
          <rPr>
            <sz val="9"/>
            <color indexed="81"/>
            <rFont val="Tahoma"/>
            <family val="2"/>
          </rPr>
          <t>This needs a separate calculation. An hours of use calculation is included below this example.</t>
        </r>
      </text>
    </comment>
    <comment ref="G23" authorId="0" shapeId="0" xr:uid="{1D08E59E-9EE7-403F-8025-BC6C72EE9470}">
      <text>
        <r>
          <rPr>
            <sz val="9"/>
            <color indexed="81"/>
            <rFont val="Tahoma"/>
            <family val="2"/>
          </rPr>
          <t>This needs a separate calculation. An hours of use calculation is included below this example.</t>
        </r>
      </text>
    </comment>
    <comment ref="C25" authorId="1" shapeId="0" xr:uid="{58E98026-998F-4F00-8F7C-67B1608CE8A2}">
      <text>
        <r>
          <rPr>
            <b/>
            <sz val="9"/>
            <color indexed="81"/>
            <rFont val="Tahoma"/>
            <family val="2"/>
          </rPr>
          <t>Melissa Beeksma:</t>
        </r>
        <r>
          <rPr>
            <sz val="9"/>
            <color indexed="81"/>
            <rFont val="Tahoma"/>
            <family val="2"/>
          </rPr>
          <t xml:space="preserve">
See Summer Peak kW and Coicidence Factor Definition above.</t>
        </r>
      </text>
    </comment>
    <comment ref="G25" authorId="1" shapeId="0" xr:uid="{B3BDDD9F-A8B0-4E4D-8190-C9EA3EFCBB8B}">
      <text>
        <r>
          <rPr>
            <b/>
            <sz val="9"/>
            <color indexed="81"/>
            <rFont val="Tahoma"/>
            <family val="2"/>
          </rPr>
          <t>Melissa Beeksma:</t>
        </r>
        <r>
          <rPr>
            <sz val="9"/>
            <color indexed="81"/>
            <rFont val="Tahoma"/>
            <family val="2"/>
          </rPr>
          <t xml:space="preserve">
See Summer Peak kW and Coicidence Factor Definition above.</t>
        </r>
      </text>
    </comment>
    <comment ref="C27" authorId="1" shapeId="0" xr:uid="{6DEBE74B-AE05-4FFC-90C4-C6BCAFF6E356}">
      <text>
        <r>
          <rPr>
            <b/>
            <sz val="9"/>
            <color indexed="81"/>
            <rFont val="Tahoma"/>
            <family val="2"/>
          </rPr>
          <t>Melissa Beeksma:</t>
        </r>
        <r>
          <rPr>
            <sz val="9"/>
            <color indexed="81"/>
            <rFont val="Tahoma"/>
            <family val="2"/>
          </rPr>
          <t xml:space="preserve">
See Winter Peak kW and Coicidence Factor Definition above.</t>
        </r>
      </text>
    </comment>
    <comment ref="G27" authorId="1" shapeId="0" xr:uid="{3867FF93-077F-4260-835E-771042D9DA9A}">
      <text>
        <r>
          <rPr>
            <b/>
            <sz val="9"/>
            <color indexed="81"/>
            <rFont val="Tahoma"/>
            <family val="2"/>
          </rPr>
          <t>Melissa Beeksma:</t>
        </r>
        <r>
          <rPr>
            <sz val="9"/>
            <color indexed="81"/>
            <rFont val="Tahoma"/>
            <family val="2"/>
          </rPr>
          <t xml:space="preserve">
See Winter Peak kW and Coicidence Factor Definition above.</t>
        </r>
      </text>
    </comment>
    <comment ref="B34" authorId="0" shapeId="0" xr:uid="{00000000-0006-0000-0200-000003000000}">
      <text>
        <r>
          <rPr>
            <sz val="9"/>
            <color indexed="81"/>
            <rFont val="Tahoma"/>
            <family val="2"/>
          </rPr>
          <t>It is recommended to select from the DLC QPL for horticultural lighting fixtures to insure that fixtures meet the quality and performance requirements of this incentive program</t>
        </r>
      </text>
    </comment>
    <comment ref="C34" authorId="0" shapeId="0" xr:uid="{C368F688-54D3-4D9E-9CF6-A5A2A1D91321}">
      <text>
        <r>
          <rPr>
            <sz val="9"/>
            <color indexed="81"/>
            <rFont val="Tahoma"/>
            <family val="2"/>
          </rPr>
          <t>It is recommended to select from the DLC QPL for horticultural lighting fixtures to insure that fixtures meet the quality and performance requirements of this incentive program</t>
        </r>
      </text>
    </comment>
    <comment ref="F34" authorId="0" shapeId="0" xr:uid="{00000000-0006-0000-0200-000004000000}">
      <text>
        <r>
          <rPr>
            <sz val="9"/>
            <color indexed="81"/>
            <rFont val="Tahoma"/>
            <family val="2"/>
          </rPr>
          <t>It is recommended to select from the DLC QPL for horticultural lighting fixtures to insure that fixtures meet the quality and performance requirements of this incentive program</t>
        </r>
      </text>
    </comment>
    <comment ref="G34" authorId="0" shapeId="0" xr:uid="{CEB7FA75-F033-4A2F-AFF4-D487002652E8}">
      <text>
        <r>
          <rPr>
            <sz val="9"/>
            <color indexed="81"/>
            <rFont val="Tahoma"/>
            <family val="2"/>
          </rPr>
          <t>It is recommended to select from the DLC QPL for horticultural lighting fixtures to insure that fixtures meet the quality and performance requirements of this incentive program</t>
        </r>
      </text>
    </comment>
    <comment ref="B35" authorId="0" shapeId="0" xr:uid="{00000000-0006-0000-0200-000005000000}">
      <text>
        <r>
          <rPr>
            <sz val="9"/>
            <color indexed="81"/>
            <rFont val="Tahoma"/>
            <family val="2"/>
          </rPr>
          <t>The number of fixtures will most likely be different for the energy efficient design due to different mounting heights or different PPF of the fixtures</t>
        </r>
      </text>
    </comment>
    <comment ref="C35" authorId="0" shapeId="0" xr:uid="{91594E56-8AE0-4022-A70B-18A99422B541}">
      <text>
        <r>
          <rPr>
            <sz val="9"/>
            <color indexed="81"/>
            <rFont val="Tahoma"/>
            <family val="2"/>
          </rPr>
          <t>The number of fixtures will most likely be different for the energy efficient design due to different mounting heights or different PPF of the fixtures</t>
        </r>
      </text>
    </comment>
    <comment ref="F35" authorId="0" shapeId="0" xr:uid="{00000000-0006-0000-0200-000006000000}">
      <text>
        <r>
          <rPr>
            <sz val="9"/>
            <color indexed="81"/>
            <rFont val="Tahoma"/>
            <family val="2"/>
          </rPr>
          <t>The number of fixtures will most likely be different for the energy efficient design due to different mounting heights or different PPF of the fixtures</t>
        </r>
      </text>
    </comment>
    <comment ref="G35" authorId="0" shapeId="0" xr:uid="{F0F0028C-5284-4E64-80F8-402237A3BFAF}">
      <text>
        <r>
          <rPr>
            <sz val="9"/>
            <color indexed="81"/>
            <rFont val="Tahoma"/>
            <family val="2"/>
          </rPr>
          <t>The number of fixtures will most likely be different for the energy efficient design due to different mounting heights or different PPF of the fixtures</t>
        </r>
      </text>
    </comment>
    <comment ref="B36" authorId="0" shapeId="0" xr:uid="{00000000-0006-0000-0200-000007000000}">
      <text>
        <r>
          <rPr>
            <sz val="9"/>
            <color indexed="81"/>
            <rFont val="Tahoma"/>
            <family val="2"/>
          </rPr>
          <t>To find wattage:
1. Use DLC listed wattage
2. Use spec sheet wattage
Round wattage to whole number</t>
        </r>
      </text>
    </comment>
    <comment ref="C36" authorId="0" shapeId="0" xr:uid="{CDEB7FF0-EC29-43D2-971A-CEF079919CE5}">
      <text>
        <r>
          <rPr>
            <sz val="9"/>
            <color indexed="81"/>
            <rFont val="Tahoma"/>
            <family val="2"/>
          </rPr>
          <t>To find wattage:
1. Use DLC listed wattage
2. Use spec sheet wattage
Round wattage to whole number</t>
        </r>
      </text>
    </comment>
    <comment ref="F36" authorId="0" shapeId="0" xr:uid="{00000000-0006-0000-0200-000008000000}">
      <text>
        <r>
          <rPr>
            <sz val="9"/>
            <color indexed="81"/>
            <rFont val="Tahoma"/>
            <family val="2"/>
          </rPr>
          <t>To find wattage:
1. Use DLC listed wattage
2. Use spec sheet wattage
Round wattage to whole number</t>
        </r>
      </text>
    </comment>
    <comment ref="G36" authorId="0" shapeId="0" xr:uid="{F3B8EFB6-098A-4DD1-A52A-5910A6FDF117}">
      <text>
        <r>
          <rPr>
            <sz val="9"/>
            <color indexed="81"/>
            <rFont val="Tahoma"/>
            <family val="2"/>
          </rPr>
          <t>To find wattage:
1. Use DLC listed wattage
2. Use spec sheet wattage
Round wattage to whole number</t>
        </r>
      </text>
    </comment>
    <comment ref="B40" authorId="0" shapeId="0" xr:uid="{00000000-0006-0000-0200-000009000000}">
      <text>
        <r>
          <rPr>
            <sz val="9"/>
            <color indexed="81"/>
            <rFont val="Tahoma"/>
            <family val="2"/>
          </rPr>
          <t>Be sure to explain the controls savings factor in a separate calculation</t>
        </r>
      </text>
    </comment>
    <comment ref="C40" authorId="0" shapeId="0" xr:uid="{6A7AF373-FE43-4473-A608-50EA21817D35}">
      <text>
        <r>
          <rPr>
            <sz val="9"/>
            <color indexed="81"/>
            <rFont val="Tahoma"/>
            <family val="2"/>
          </rPr>
          <t>Be sure to explain the controls savings factor in a separate calculation</t>
        </r>
      </text>
    </comment>
    <comment ref="F40" authorId="0" shapeId="0" xr:uid="{00000000-0006-0000-0200-00000A000000}">
      <text>
        <r>
          <rPr>
            <sz val="9"/>
            <color indexed="81"/>
            <rFont val="Tahoma"/>
            <family val="2"/>
          </rPr>
          <t>Be sure to explain the controls savings factor in a separate calculation</t>
        </r>
      </text>
    </comment>
    <comment ref="G40" authorId="0" shapeId="0" xr:uid="{B440D867-DAE8-41DF-8502-1D16FA6BDA23}">
      <text>
        <r>
          <rPr>
            <sz val="9"/>
            <color indexed="81"/>
            <rFont val="Tahoma"/>
            <family val="2"/>
          </rPr>
          <t>Be sure to explain the controls savings factor in a separate calculation</t>
        </r>
      </text>
    </comment>
    <comment ref="B43" authorId="1" shapeId="0" xr:uid="{9E482836-243F-4DC6-B460-F34F2FA59C1E}">
      <text>
        <r>
          <rPr>
            <b/>
            <sz val="9"/>
            <color indexed="81"/>
            <rFont val="Tahoma"/>
            <family val="2"/>
          </rPr>
          <t>Melissa Beeksma:</t>
        </r>
        <r>
          <rPr>
            <sz val="9"/>
            <color indexed="81"/>
            <rFont val="Tahoma"/>
            <family val="2"/>
          </rPr>
          <t xml:space="preserve">
Assume CF = 0 for summer because natural sunlight will be available.</t>
        </r>
      </text>
    </comment>
    <comment ref="C43" authorId="1" shapeId="0" xr:uid="{E5F67E69-93B3-46E9-8B72-277503F10CB5}">
      <text>
        <r>
          <rPr>
            <b/>
            <sz val="9"/>
            <color indexed="81"/>
            <rFont val="Tahoma"/>
            <family val="2"/>
          </rPr>
          <t>Melissa Beeksma:</t>
        </r>
        <r>
          <rPr>
            <sz val="9"/>
            <color indexed="81"/>
            <rFont val="Tahoma"/>
            <family val="2"/>
          </rPr>
          <t xml:space="preserve">
See Summer Peak kW and Coicidence Factor Definition above.</t>
        </r>
      </text>
    </comment>
    <comment ref="F43" authorId="1" shapeId="0" xr:uid="{4AED6B58-A3CC-4D75-B45D-57DA36351AA2}">
      <text>
        <r>
          <rPr>
            <b/>
            <sz val="9"/>
            <color indexed="81"/>
            <rFont val="Tahoma"/>
            <family val="2"/>
          </rPr>
          <t>Melissa Beeksma:</t>
        </r>
        <r>
          <rPr>
            <sz val="9"/>
            <color indexed="81"/>
            <rFont val="Tahoma"/>
            <family val="2"/>
          </rPr>
          <t xml:space="preserve">
Assume 1.0 because the lights will be on the entire peak timeframe.</t>
        </r>
      </text>
    </comment>
    <comment ref="G43" authorId="1" shapeId="0" xr:uid="{2B330AFC-33C7-45D3-A225-D9A6D2AD9062}">
      <text>
        <r>
          <rPr>
            <b/>
            <sz val="9"/>
            <color indexed="81"/>
            <rFont val="Tahoma"/>
            <family val="2"/>
          </rPr>
          <t>Melissa Beeksma:</t>
        </r>
        <r>
          <rPr>
            <sz val="9"/>
            <color indexed="81"/>
            <rFont val="Tahoma"/>
            <family val="2"/>
          </rPr>
          <t xml:space="preserve">
See Summer Peak kW and Coicidence Factor Definition above.</t>
        </r>
      </text>
    </comment>
    <comment ref="B45" authorId="1" shapeId="0" xr:uid="{1B4EA8AC-ED0E-4A62-9DFE-10425F2D8A12}">
      <text>
        <r>
          <rPr>
            <b/>
            <sz val="9"/>
            <color indexed="81"/>
            <rFont val="Tahoma"/>
            <family val="2"/>
          </rPr>
          <t>Melissa Beeksma:</t>
        </r>
        <r>
          <rPr>
            <sz val="9"/>
            <color indexed="81"/>
            <rFont val="Tahoma"/>
            <family val="2"/>
          </rPr>
          <t xml:space="preserve">
Assume Supplemented Greenhouse requires some artificial lighting during winter months.</t>
        </r>
      </text>
    </comment>
    <comment ref="C45" authorId="1" shapeId="0" xr:uid="{C5F7577D-EAB3-4DAE-93BC-D725FFB16253}">
      <text>
        <r>
          <rPr>
            <b/>
            <sz val="9"/>
            <color indexed="81"/>
            <rFont val="Tahoma"/>
            <family val="2"/>
          </rPr>
          <t>Melissa Beeksma:</t>
        </r>
        <r>
          <rPr>
            <sz val="9"/>
            <color indexed="81"/>
            <rFont val="Tahoma"/>
            <family val="2"/>
          </rPr>
          <t xml:space="preserve">
See Winter Peak kW and Coicidence Factor Definition above.</t>
        </r>
      </text>
    </comment>
    <comment ref="F45" authorId="1" shapeId="0" xr:uid="{5CB3EB5C-E167-4A07-A313-7278882EC2F0}">
      <text>
        <r>
          <rPr>
            <b/>
            <sz val="9"/>
            <color indexed="81"/>
            <rFont val="Tahoma"/>
            <family val="2"/>
          </rPr>
          <t>Melissa Beeksma:</t>
        </r>
        <r>
          <rPr>
            <sz val="9"/>
            <color indexed="81"/>
            <rFont val="Tahoma"/>
            <family val="2"/>
          </rPr>
          <t xml:space="preserve">
Assume the lights will only be on half the time during the winter peak timeframe</t>
        </r>
      </text>
    </comment>
    <comment ref="G45" authorId="1" shapeId="0" xr:uid="{60ACD3CE-929C-4CCB-A983-8B4221443C86}">
      <text>
        <r>
          <rPr>
            <b/>
            <sz val="9"/>
            <color indexed="81"/>
            <rFont val="Tahoma"/>
            <family val="2"/>
          </rPr>
          <t>Melissa Beeksma:</t>
        </r>
        <r>
          <rPr>
            <sz val="9"/>
            <color indexed="81"/>
            <rFont val="Tahoma"/>
            <family val="2"/>
          </rPr>
          <t xml:space="preserve">
See Winter Peak kW and Coicidence Factor Definition above.</t>
        </r>
      </text>
    </comment>
    <comment ref="F52" authorId="0" shapeId="0" xr:uid="{00000000-0006-0000-0200-00000C000000}">
      <text>
        <r>
          <rPr>
            <sz val="9"/>
            <color indexed="81"/>
            <rFont val="Tahoma"/>
            <family val="2"/>
          </rPr>
          <t>Baseline - Energy Efficient kW (Indoor Farms Only)</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Tad Beeksma</author>
  </authors>
  <commentList>
    <comment ref="E14" authorId="0" shapeId="0" xr:uid="{00000000-0006-0000-0600-000001000000}">
      <text>
        <r>
          <rPr>
            <sz val="9"/>
            <color indexed="81"/>
            <rFont val="Tahoma"/>
            <family val="2"/>
          </rPr>
          <t xml:space="preserve">The total kWh consumed annually taken from the Calculation tab for baseline lighting 
</t>
        </r>
      </text>
    </comment>
    <comment ref="E15" authorId="0" shapeId="0" xr:uid="{00000000-0006-0000-0600-000002000000}">
      <text>
        <r>
          <rPr>
            <sz val="9"/>
            <color indexed="81"/>
            <rFont val="Tahoma"/>
            <family val="2"/>
          </rPr>
          <t>Total watts calculated to be consumed by the energy efficient LED lighting system without any dimming, daylighting controls, or automatic scheduling. This number is not required.</t>
        </r>
      </text>
    </comment>
    <comment ref="E16" authorId="0" shapeId="0" xr:uid="{00000000-0006-0000-0600-000003000000}">
      <text>
        <r>
          <rPr>
            <sz val="9"/>
            <color indexed="81"/>
            <rFont val="Tahoma"/>
            <family val="2"/>
          </rPr>
          <t>This is the total watts calculated to be consumed by the energy efficient LED lighting system with dimming, daylighting controls, and automatic scheduling accounted for. It needs to be the same number as the annual energy use calculated in the energy efficient LED design included in the Calculations tab.</t>
        </r>
      </text>
    </comment>
    <comment ref="E17" authorId="0" shapeId="0" xr:uid="{00000000-0006-0000-0600-000004000000}">
      <text>
        <r>
          <rPr>
            <sz val="9"/>
            <color indexed="81"/>
            <rFont val="Tahoma"/>
            <family val="2"/>
          </rPr>
          <t>This cell is automatically calculating the total kWh difference between the baseline lighting design and the energy efficient LED design for one year.</t>
        </r>
      </text>
    </comment>
    <comment ref="E18" authorId="0" shapeId="0" xr:uid="{00000000-0006-0000-0600-000005000000}">
      <text>
        <r>
          <rPr>
            <sz val="9"/>
            <color indexed="81"/>
            <rFont val="Tahoma"/>
            <family val="2"/>
          </rPr>
          <t>This cell is automatically calculating the total kWh savings between the baseline lighting design and the energy efficient LED design for the estimated life of the new equipment</t>
        </r>
      </text>
    </comment>
    <comment ref="F18" authorId="0" shapeId="0" xr:uid="{B6FFAB64-CEA1-4ED6-9454-88FF7F070741}">
      <text>
        <r>
          <rPr>
            <sz val="9"/>
            <color indexed="81"/>
            <rFont val="Tahoma"/>
            <family val="2"/>
          </rPr>
          <t>This cell is automatically calculating the total kWh savings between the baseline lighting design and the energy efficient LED design for the estimated life of the new equipment</t>
        </r>
      </text>
    </comment>
    <comment ref="E20" authorId="0" shapeId="0" xr:uid="{00000000-0006-0000-0600-000006000000}">
      <text>
        <r>
          <rPr>
            <sz val="9"/>
            <color indexed="81"/>
            <rFont val="Tahoma"/>
            <family val="2"/>
          </rPr>
          <t>This is the automatically calculated percentage difference between the "Baseline Annual Electrical Usage" and the "Proposed Annual Usage with Automated Controls". It needs to be greater than 30% to meet program requirements.</t>
        </r>
      </text>
    </comment>
    <comment ref="E23" authorId="0" shapeId="0" xr:uid="{00000000-0006-0000-0600-000007000000}">
      <text>
        <r>
          <rPr>
            <sz val="9"/>
            <color indexed="81"/>
            <rFont val="Tahoma"/>
            <family val="2"/>
          </rPr>
          <t>Total electrical demand of the baseline lighting layout from the Calculations tab</t>
        </r>
      </text>
    </comment>
    <comment ref="E25" authorId="0" shapeId="0" xr:uid="{00000000-0006-0000-0600-000008000000}">
      <text>
        <r>
          <rPr>
            <sz val="9"/>
            <color indexed="81"/>
            <rFont val="Tahoma"/>
            <family val="2"/>
          </rPr>
          <t>Total electrical demand of the energy efficient LED lighting layout from the Calculations tab</t>
        </r>
      </text>
    </comment>
    <comment ref="E28" authorId="0" shapeId="0" xr:uid="{00000000-0006-0000-0600-000009000000}">
      <text>
        <r>
          <rPr>
            <sz val="9"/>
            <color indexed="81"/>
            <rFont val="Tahoma"/>
            <family val="2"/>
          </rPr>
          <t>This cell is automatically calculating the total kW difference between the baseline lighting design and the energy efficient LED design</t>
        </r>
      </text>
    </comment>
    <comment ref="E33" authorId="0" shapeId="0" xr:uid="{00000000-0006-0000-0600-00000A000000}">
      <text>
        <r>
          <rPr>
            <sz val="9"/>
            <color indexed="81"/>
            <rFont val="Tahoma"/>
            <family val="2"/>
          </rPr>
          <t>Note: The "Cost of Electricity" is a blended electrical cost. That means that it is the total cost of the electrical bill divided by the total kWh for the bill, not just the cost per kWh stated on the bill. The blended cost accounts for other electrical costs that will be saved as a result of the project.</t>
        </r>
      </text>
    </comment>
    <comment ref="E36" authorId="0" shapeId="0" xr:uid="{00000000-0006-0000-0600-00000B000000}">
      <text>
        <r>
          <rPr>
            <sz val="9"/>
            <color indexed="81"/>
            <rFont val="Tahoma"/>
            <family val="2"/>
          </rPr>
          <t>This is the automatically calculated difference between the Baseline and Energy Efficient lighting system costs. It must be a positive amount to qualify for an incentive.</t>
        </r>
      </text>
    </comment>
  </commentList>
</comments>
</file>

<file path=xl/sharedStrings.xml><?xml version="1.0" encoding="utf-8"?>
<sst xmlns="http://schemas.openxmlformats.org/spreadsheetml/2006/main" count="372" uniqueCount="265">
  <si>
    <t>HORTICULTURAL LIGHTING SOLUTION APPLICATION                                                                                                        FOR PROJECTS COMPLETED BY 12/31/2026</t>
  </si>
  <si>
    <t>Note: this workbook needs to be used in the full version of Excel. Some features won't work in Excel Online.</t>
  </si>
  <si>
    <r>
      <t>COMPLETE ALL SECTIONS. INCOMPLETE APPLICATIONS CANNOT BE PROCESSED AND WILL DELAY PAYMENT OF INCENTIVES. APPLICATIONS MUST BE SUBMITTED WITHIN 60 DAYS OF COMPLETED PROJECT INSTALLATION, NO LATER THAN JANUARY 31, 2027. FOR ADDITIONAL COPIES OF THIS FORM, VISIT</t>
    </r>
    <r>
      <rPr>
        <b/>
        <sz val="11"/>
        <color theme="1"/>
        <rFont val="Franklin Gothic Medium Cond"/>
        <family val="2"/>
      </rPr>
      <t xml:space="preserve"> FOCUSONENERGY.COM/CATALOGS</t>
    </r>
    <r>
      <rPr>
        <sz val="11"/>
        <color theme="1"/>
        <rFont val="Franklin Gothic Medium Cond"/>
        <family val="2"/>
      </rPr>
      <t>.</t>
    </r>
  </si>
  <si>
    <t>section 1</t>
  </si>
  <si>
    <t>section 4</t>
  </si>
  <si>
    <t>ACCOUNT AND CUSTOMER INFORMATION</t>
  </si>
  <si>
    <t>TRADE ALLY INFORMATION</t>
  </si>
  <si>
    <r>
      <rPr>
        <b/>
        <sz val="10"/>
        <color theme="1"/>
        <rFont val="Franklin Gothic Medium Cond"/>
        <family val="2"/>
      </rPr>
      <t>TAX IDENTIFICATION NUMBER</t>
    </r>
    <r>
      <rPr>
        <sz val="10"/>
        <color theme="1"/>
        <rFont val="Franklin Gothic Medium Cond"/>
        <family val="2"/>
      </rPr>
      <t xml:space="preserve"> (Check one.) </t>
    </r>
  </si>
  <si>
    <t xml:space="preserve">       FEIN     or</t>
  </si>
  <si>
    <t xml:space="preserve">           SSN</t>
  </si>
  <si>
    <t>IF YOU USE A SOCIAL SECURITY NUMBER (SSN) AS YOUR TAX IDENTIFICATION NUMBER, DO NOT PROVIDE IT BELOW. YOU WILL BE CONTACTED BY THE PROGRAM VIA E-MAIL TO PROVIDE A COPY OF YOUR W-9 USING A SECURE ONLINE PORTAL, IF IT IS NOT ALREADY ON FILE. YOU MUST LIST</t>
  </si>
  <si>
    <t>TRADE ALLY CONTACT NAME</t>
  </si>
  <si>
    <t>PRIMARY PHONE #</t>
  </si>
  <si>
    <t>E-MAIL ADDRESS</t>
  </si>
  <si>
    <t xml:space="preserve">AN E-MAIL ADDRESS IN SECTION 3. </t>
  </si>
  <si>
    <t>FEIN</t>
  </si>
  <si>
    <t>TRADE ALLY COMPANY NAME</t>
  </si>
  <si>
    <t>TAX CLASSIFICATION OF CUSTOMER</t>
  </si>
  <si>
    <t>(Check one. Required for all businesses, including non-profits.)</t>
  </si>
  <si>
    <t>ADDRESS</t>
  </si>
  <si>
    <t>Sole Proprietorship</t>
  </si>
  <si>
    <t>Individual</t>
  </si>
  <si>
    <t>Single Member - LLC</t>
  </si>
  <si>
    <t>C Corporation</t>
  </si>
  <si>
    <t>S Corporation</t>
  </si>
  <si>
    <t>Partnership</t>
  </si>
  <si>
    <t>CITY</t>
  </si>
  <si>
    <t>STATE</t>
  </si>
  <si>
    <t>ZIP</t>
  </si>
  <si>
    <t>Limited Liability Company - C Corp</t>
  </si>
  <si>
    <t>Limited Liability Company - S Corp</t>
  </si>
  <si>
    <t>Limited Liability Company - Partnership</t>
  </si>
  <si>
    <t>section 5</t>
  </si>
  <si>
    <t>Other:</t>
  </si>
  <si>
    <t>BUSINESS PAYMENT INFORMATION</t>
  </si>
  <si>
    <t>Payee is responsible for any associated tax consequences.</t>
  </si>
  <si>
    <t>Make incentive check payable to:</t>
  </si>
  <si>
    <t>OWNER NAME (REQUIRED IF SSN IS USED AS TAX IDENTIFICATION NUMBER)</t>
  </si>
  <si>
    <t xml:space="preserve">        Customer</t>
  </si>
  <si>
    <t xml:space="preserve">              Trade Ally</t>
  </si>
  <si>
    <t>Other Payee</t>
  </si>
  <si>
    <t>If Other Payee is selected, the relationship to the utility account holder</t>
  </si>
  <si>
    <t>COMPANY NAME</t>
  </si>
  <si>
    <t>must be identified below:</t>
  </si>
  <si>
    <t xml:space="preserve">        Tenant</t>
  </si>
  <si>
    <t xml:space="preserve">       Building Owner</t>
  </si>
  <si>
    <t xml:space="preserve">  Other (specify)</t>
  </si>
  <si>
    <t>LEGAL ADDRESS (AS SHOWN ON COMPANY W-9)</t>
  </si>
  <si>
    <t>For All Payees this Seciton MUST be Filled Out</t>
  </si>
  <si>
    <t>Mail check to:</t>
  </si>
  <si>
    <t xml:space="preserve">          Customer Legal Address</t>
  </si>
  <si>
    <t>Job Site Address</t>
  </si>
  <si>
    <t xml:space="preserve">           Trade Ally Address</t>
  </si>
  <si>
    <t>Alternate Address</t>
  </si>
  <si>
    <t>WHO DID YOU WORK WITH FROM FOCUS ON ENERGY? (CONTACT NAME)</t>
  </si>
  <si>
    <t>section 2</t>
  </si>
  <si>
    <t>JOB SITE INFORMATION</t>
  </si>
  <si>
    <t>(Refer to your utility bills for account numbers below.)</t>
  </si>
  <si>
    <t>JOB SITE BUSINESS NAME</t>
  </si>
  <si>
    <t>ATTENTION TO (OPTIONAL)</t>
  </si>
  <si>
    <t>For Trade Ally and Other Payees</t>
  </si>
  <si>
    <t>ELECTRIC UTILITY AT JOB SITE</t>
  </si>
  <si>
    <t>ELECTRIC ACCOUNT #</t>
  </si>
  <si>
    <t>Trade Allies must be registered with the Program to receive payment.</t>
  </si>
  <si>
    <t>N/A</t>
  </si>
  <si>
    <t>All other payees must have a current W-9 on file to receive payment.</t>
  </si>
  <si>
    <t>GAS UTILITY AT JOB SITE</t>
  </si>
  <si>
    <t>GAS ACCOUNT #</t>
  </si>
  <si>
    <r>
      <rPr>
        <b/>
        <sz val="10"/>
        <color theme="1"/>
        <rFont val="Franklin Gothic Medium Cond"/>
        <family val="2"/>
      </rPr>
      <t xml:space="preserve">TAX IDENTIFICATION NUMBER  </t>
    </r>
    <r>
      <rPr>
        <sz val="10"/>
        <color theme="1"/>
        <rFont val="Franklin Gothic Medium Cond"/>
        <family val="2"/>
      </rPr>
      <t xml:space="preserve"> (Check one.) </t>
    </r>
  </si>
  <si>
    <t xml:space="preserve">  FEIN        or</t>
  </si>
  <si>
    <t xml:space="preserve">       SSN</t>
  </si>
  <si>
    <t>Job Site Address is same as Legal Address</t>
  </si>
  <si>
    <t>If you use a Social Security Number (SSN) as your TAX Identification Number, do not provide it below. You will be contacted by the Program via email to provide a copy of your W-9 using a secure online portal, if it is not already on file. You must list an email address below.</t>
  </si>
  <si>
    <t>Job Site Address is different (complete below.)</t>
  </si>
  <si>
    <t>JOB SITE ADDRESS</t>
  </si>
  <si>
    <t>Tax Classification of Payee</t>
  </si>
  <si>
    <t>section 3</t>
  </si>
  <si>
    <t xml:space="preserve">         Sole Proprietorship</t>
  </si>
  <si>
    <t xml:space="preserve">   Individual</t>
  </si>
  <si>
    <t xml:space="preserve">          Single-Member LLC</t>
  </si>
  <si>
    <t>CUSTOMER CONTACT INFORMATION</t>
  </si>
  <si>
    <t xml:space="preserve">          C Corporation</t>
  </si>
  <si>
    <t xml:space="preserve">   S Corporation</t>
  </si>
  <si>
    <t xml:space="preserve">               Partnership</t>
  </si>
  <si>
    <t xml:space="preserve">  LLC - C Corp</t>
  </si>
  <si>
    <t xml:space="preserve">   LLC - S Corp</t>
  </si>
  <si>
    <t xml:space="preserve">               LLC - Partnership</t>
  </si>
  <si>
    <t>JOB SITE CUSTOMER CONTACT NAME</t>
  </si>
  <si>
    <t xml:space="preserve">         Other</t>
  </si>
  <si>
    <t>Payee Contact Information</t>
  </si>
  <si>
    <t>NAME</t>
  </si>
  <si>
    <t>EMAIL ADDRESS</t>
  </si>
  <si>
    <t>Preferred method of contact:</t>
  </si>
  <si>
    <t>Call</t>
  </si>
  <si>
    <t xml:space="preserve">           E-mail</t>
  </si>
  <si>
    <t xml:space="preserve">        Text</t>
  </si>
  <si>
    <t>If Focus on Energy has a question about this application, we should contact:</t>
  </si>
  <si>
    <t xml:space="preserve">         Customer</t>
  </si>
  <si>
    <t xml:space="preserve">         Trade Ally</t>
  </si>
  <si>
    <t>Other</t>
  </si>
  <si>
    <t>Insert/Embed both Baseline and Energy Efficient LED Energy Usage Calculations if template below is not used.</t>
  </si>
  <si>
    <t>Notes and requirements for calculations:</t>
  </si>
  <si>
    <r>
      <rPr>
        <sz val="11"/>
        <color theme="1"/>
        <rFont val="Calibri"/>
        <family val="2"/>
      </rPr>
      <t xml:space="preserve">• </t>
    </r>
    <r>
      <rPr>
        <sz val="11"/>
        <color theme="1"/>
        <rFont val="Calibri"/>
        <family val="2"/>
        <scheme val="minor"/>
      </rPr>
      <t>All savings calculations are treated as confidential and will not be shared outside of Focus on Energy</t>
    </r>
  </si>
  <si>
    <r>
      <rPr>
        <sz val="11"/>
        <color theme="1"/>
        <rFont val="Calibri"/>
        <family val="2"/>
      </rPr>
      <t xml:space="preserve">• </t>
    </r>
    <r>
      <rPr>
        <sz val="11"/>
        <color theme="1"/>
        <rFont val="Calibri"/>
        <family val="2"/>
        <scheme val="minor"/>
      </rPr>
      <t>Formulas used in savings calculations need to be viewable to Focus on Energy review team</t>
    </r>
  </si>
  <si>
    <r>
      <rPr>
        <sz val="11"/>
        <color theme="1"/>
        <rFont val="Calibri"/>
        <family val="2"/>
      </rPr>
      <t xml:space="preserve">• </t>
    </r>
    <r>
      <rPr>
        <sz val="11"/>
        <color theme="1"/>
        <rFont val="Calibri"/>
        <family val="2"/>
        <scheme val="minor"/>
      </rPr>
      <t>Calculations must show or describe how the hours of use are derived for both baseline and energy efficient designs</t>
    </r>
  </si>
  <si>
    <r>
      <rPr>
        <sz val="11"/>
        <color theme="1"/>
        <rFont val="Calibri"/>
        <family val="2"/>
      </rPr>
      <t xml:space="preserve">• </t>
    </r>
    <r>
      <rPr>
        <sz val="11"/>
        <color theme="1"/>
        <rFont val="Calibri"/>
        <family val="2"/>
        <scheme val="minor"/>
      </rPr>
      <t>Baseline design must be practical and a viable option to the customer that uses the same Photosynthetic Photon Flux Density (PPFD) as the energy efficient LED design</t>
    </r>
  </si>
  <si>
    <r>
      <rPr>
        <sz val="11"/>
        <color theme="1"/>
        <rFont val="Calibri"/>
        <family val="2"/>
      </rPr>
      <t xml:space="preserve">• </t>
    </r>
    <r>
      <rPr>
        <sz val="11"/>
        <color theme="1"/>
        <rFont val="Calibri"/>
        <family val="2"/>
        <scheme val="minor"/>
      </rPr>
      <t>Calculations will need to output the Annual Electrical Usage (kWh), Electrical Demand (kW), and Cost for both the baseline and the energy efficient design. These are input on the "Savings and Incentives" tab.</t>
    </r>
  </si>
  <si>
    <t>Summer Peak kW and Coincidence Factor Definition:</t>
  </si>
  <si>
    <t>Winter Peak kW and Coincidence Factor Definition:</t>
  </si>
  <si>
    <t>Summer peak kW is determined by the average kW load occuring between 2 pm and 6 pm on weekdays during June, July, August, and September. To calculate the summer peak kW, determine the percentage of the hours during the peak timeframe the lights will be in use. If we use 4 months and an average of 21 days/month and 4 hours/day, there are a total possible 336 summer peak hours. If lights are on during the entire 2pm - 6pm range, the total hours on would = 336, and 336 / 336 = 1.0 which would be the summer coincidence factor.</t>
  </si>
  <si>
    <t>Winter peak kW is determined by the average kW load occuring between 8 am - Noon and 5 pm - 9 pm during non-holiday weekdays in the months of December, January, and February. To calculate the winter peak kW, determine the percentage of the hours during the peak timeframe the lights will be in use. If we use 3 months and an average of 21 days/month and 8 hours/day, there are a total possible 504 winter peak hours. If lights are only on during the 8 am - Noon hours within that range, the total hours on would = 252, and 252 / 504 = 0.5 which woudl be the winter coincidence factor.</t>
  </si>
  <si>
    <t>Supplemented Greenhouse - AG5033</t>
  </si>
  <si>
    <t>Single Tier Indoor Farm - AG5032</t>
  </si>
  <si>
    <t>Baseline Example</t>
  </si>
  <si>
    <t xml:space="preserve">Baseline </t>
  </si>
  <si>
    <t>Baseline</t>
  </si>
  <si>
    <t>Description</t>
  </si>
  <si>
    <t>Double Ended 1000W High Pressure Sodium</t>
  </si>
  <si>
    <t># of Fixtures</t>
  </si>
  <si>
    <t>Fixture Wattage</t>
  </si>
  <si>
    <t>Annual Operating Hours</t>
  </si>
  <si>
    <t>kW Usage</t>
  </si>
  <si>
    <t>Coincidence Factor: Summer kW</t>
  </si>
  <si>
    <t>Summer kW Demand</t>
  </si>
  <si>
    <t>Coincidence Factor: Winter kW</t>
  </si>
  <si>
    <t>Winter kW Demand</t>
  </si>
  <si>
    <t xml:space="preserve"> Winter kW Demand</t>
  </si>
  <si>
    <t>Annual kWh Usage</t>
  </si>
  <si>
    <t>Customer blended $/kWh Rate</t>
  </si>
  <si>
    <t>Project Cost</t>
  </si>
  <si>
    <t>Proposed Energy Efficient LED Example</t>
  </si>
  <si>
    <t>Proposed Energy Efficient LED</t>
  </si>
  <si>
    <t>List Make and Model of the LED fixtures</t>
  </si>
  <si>
    <r>
      <t xml:space="preserve">Proposed Annual Electrical Usage </t>
    </r>
    <r>
      <rPr>
        <u/>
        <sz val="11"/>
        <rFont val="Arial"/>
        <family val="2"/>
      </rPr>
      <t>Without</t>
    </r>
    <r>
      <rPr>
        <sz val="11"/>
        <rFont val="Arial"/>
        <family val="2"/>
      </rPr>
      <t xml:space="preserve"> Controls (kWh)</t>
    </r>
  </si>
  <si>
    <t>Use of Controls?</t>
  </si>
  <si>
    <t>Yes</t>
  </si>
  <si>
    <t>Control Type</t>
  </si>
  <si>
    <t>Dimming</t>
  </si>
  <si>
    <t>Lighting Control Savings Factor</t>
  </si>
  <si>
    <t>Proposed kW Usage</t>
  </si>
  <si>
    <t>Proposed Summer kW Demand</t>
  </si>
  <si>
    <t>Proposed Winter kW Demand</t>
  </si>
  <si>
    <r>
      <t xml:space="preserve">Proposed Annual Electrical Usage </t>
    </r>
    <r>
      <rPr>
        <u/>
        <sz val="11"/>
        <rFont val="Arial"/>
        <family val="2"/>
      </rPr>
      <t>Without</t>
    </r>
    <r>
      <rPr>
        <sz val="11"/>
        <rFont val="Arial"/>
        <family val="2"/>
      </rPr>
      <t xml:space="preserve"> Controls</t>
    </r>
  </si>
  <si>
    <r>
      <t xml:space="preserve">Proposed Annual Electrical Usage </t>
    </r>
    <r>
      <rPr>
        <u/>
        <sz val="11"/>
        <rFont val="Arial"/>
        <family val="2"/>
      </rPr>
      <t>With</t>
    </r>
    <r>
      <rPr>
        <sz val="11"/>
        <rFont val="Arial"/>
        <family val="2"/>
      </rPr>
      <t xml:space="preserve"> Controls</t>
    </r>
  </si>
  <si>
    <t>ESTIMATED SAVINGS</t>
  </si>
  <si>
    <t>Example</t>
  </si>
  <si>
    <t>Actual Savings</t>
  </si>
  <si>
    <t>Summer Peak kW Saved</t>
  </si>
  <si>
    <t>NA for Greenhouses</t>
  </si>
  <si>
    <t>Winter Peak kW Saved</t>
  </si>
  <si>
    <r>
      <t xml:space="preserve">Annual Electrical Usage </t>
    </r>
    <r>
      <rPr>
        <u/>
        <sz val="11"/>
        <rFont val="Arial"/>
        <family val="2"/>
      </rPr>
      <t>Without</t>
    </r>
    <r>
      <rPr>
        <sz val="11"/>
        <rFont val="Arial"/>
        <family val="2"/>
      </rPr>
      <t xml:space="preserve"> Controls</t>
    </r>
  </si>
  <si>
    <r>
      <t xml:space="preserve">Annual Electrical Savings </t>
    </r>
    <r>
      <rPr>
        <u/>
        <sz val="11"/>
        <rFont val="Arial"/>
        <family val="2"/>
      </rPr>
      <t>With</t>
    </r>
    <r>
      <rPr>
        <sz val="11"/>
        <rFont val="Arial"/>
        <family val="2"/>
      </rPr>
      <t xml:space="preserve"> Controls</t>
    </r>
  </si>
  <si>
    <t>These are examples only, the number of lighting hours will need to be calculated for each project individually.</t>
  </si>
  <si>
    <t>Estimated Supplemented Greenhouse  Lighting Hours - SAMPLE CALC</t>
  </si>
  <si>
    <t>Month</t>
  </si>
  <si>
    <t>Avg.Daily Direct Solar Radiation</t>
  </si>
  <si>
    <t>% cloud cover</t>
  </si>
  <si>
    <t>Supplemental Light Est. Hours</t>
  </si>
  <si>
    <t>Days</t>
  </si>
  <si>
    <t>Total Hrs. Grow Lights On</t>
  </si>
  <si>
    <t>January</t>
  </si>
  <si>
    <t>February</t>
  </si>
  <si>
    <t>March</t>
  </si>
  <si>
    <t>April</t>
  </si>
  <si>
    <t>May</t>
  </si>
  <si>
    <t>June</t>
  </si>
  <si>
    <t>July</t>
  </si>
  <si>
    <t>August</t>
  </si>
  <si>
    <t>September</t>
  </si>
  <si>
    <t>October</t>
  </si>
  <si>
    <t>November</t>
  </si>
  <si>
    <t>December</t>
  </si>
  <si>
    <t>Default value for Supplemented Greenhouse is 2,120 hours</t>
  </si>
  <si>
    <t>Estimated Single Tier - Indoor Farm Lighting Hours - SAMPLE CALC</t>
  </si>
  <si>
    <t>Est. Lighting Hours</t>
  </si>
  <si>
    <t>Default value for Indoor is 5,475 hours</t>
  </si>
  <si>
    <t>Insert/Embed both Baseline and Energy Efficient LED Layout Designs</t>
  </si>
  <si>
    <t>How to Embed a PDF File in an Excel Worksheet</t>
  </si>
  <si>
    <r>
      <t>1. Go to </t>
    </r>
    <r>
      <rPr>
        <b/>
        <sz val="10"/>
        <color rgb="FF202124"/>
        <rFont val="Segoe UI"/>
        <family val="2"/>
      </rPr>
      <t>Insert</t>
    </r>
    <r>
      <rPr>
        <sz val="10"/>
        <color rgb="FF202124"/>
        <rFont val="Segoe UI"/>
        <family val="2"/>
      </rPr>
      <t xml:space="preserve"> tab and click on the </t>
    </r>
    <r>
      <rPr>
        <b/>
        <sz val="10"/>
        <color rgb="FF202124"/>
        <rFont val="Segoe UI"/>
        <family val="2"/>
      </rPr>
      <t>Object</t>
    </r>
    <r>
      <rPr>
        <sz val="10"/>
        <color rgb="FF202124"/>
        <rFont val="Segoe UI"/>
        <family val="2"/>
      </rPr>
      <t xml:space="preserve"> icon in the Text group. ...</t>
    </r>
  </si>
  <si>
    <r>
      <t>2. In the Object dialog box, select the 'Create New' tab and the select 'Adobe Acrobat </t>
    </r>
    <r>
      <rPr>
        <b/>
        <sz val="10"/>
        <color rgb="FF202124"/>
        <rFont val="Segoe UI"/>
        <family val="2"/>
      </rPr>
      <t>Document</t>
    </r>
    <r>
      <rPr>
        <sz val="10"/>
        <color rgb="FF202124"/>
        <rFont val="Segoe UI"/>
        <family val="2"/>
      </rPr>
      <t>' from the list. ...</t>
    </r>
  </si>
  <si>
    <t>3. Check the option – 'Display as icon'.</t>
  </si>
  <si>
    <t xml:space="preserve">4. If desired, select "Change Icon" to modify the file name displayed (ex: Baseline Design, EE Design, etc.).  </t>
  </si>
  <si>
    <t>5. Click OK.</t>
  </si>
  <si>
    <r>
      <t>6. Select the </t>
    </r>
    <r>
      <rPr>
        <b/>
        <sz val="10"/>
        <color rgb="FF202124"/>
        <rFont val="Segoe UI"/>
        <family val="2"/>
      </rPr>
      <t>PDF file</t>
    </r>
    <r>
      <rPr>
        <sz val="10"/>
        <color rgb="FF202124"/>
        <rFont val="Segoe UI"/>
        <family val="2"/>
      </rPr>
      <t> to </t>
    </r>
    <r>
      <rPr>
        <b/>
        <sz val="10"/>
        <color rgb="FF202124"/>
        <rFont val="Segoe UI"/>
        <family val="2"/>
      </rPr>
      <t>embed</t>
    </r>
    <r>
      <rPr>
        <sz val="10"/>
        <color rgb="FF202124"/>
        <rFont val="Segoe UI"/>
        <family val="2"/>
      </rPr>
      <t> and click on Open.</t>
    </r>
  </si>
  <si>
    <t>Baseline Design     Layout</t>
  </si>
  <si>
    <t>Energy Efficient Design Layout</t>
  </si>
  <si>
    <t>1)</t>
  </si>
  <si>
    <t>2 - 5)</t>
  </si>
  <si>
    <t>6)</t>
  </si>
  <si>
    <t>Insert/Embed Energy Efficient LED DLC QPL or Spec Sheets</t>
  </si>
  <si>
    <t>New fixtures must be DLC listed in the Horticultural Lighting category or meet the following requirements:</t>
  </si>
  <si>
    <t>• Photosynthetic Photon Efficacy (PPE) ≥ 2.3 µmol/J.</t>
  </si>
  <si>
    <t>• Minimum warranty of five years.</t>
  </si>
  <si>
    <t>• Appropriate horticultural lighting designation by OSHA Nationally Recognized Testing Laboratories or Safety Compliance and Consulting Corporation.</t>
  </si>
  <si>
    <t xml:space="preserve">4. If desired, select "Change Icon" to modify the file name displayed (ex: Model XYZ QPL, Model ABC QPL, etc.).  </t>
  </si>
  <si>
    <t>Insert/Embed Proposal **Optional**</t>
  </si>
  <si>
    <t xml:space="preserve">4. If desired, select "Change Icon" to modify the file name displayed (ex: Proposal [Month] [Year], etc.).  </t>
  </si>
  <si>
    <t>Last Updated:</t>
  </si>
  <si>
    <t>Measure</t>
  </si>
  <si>
    <t>Additional Information:</t>
  </si>
  <si>
    <t>AG5032 - Grow Light System - Single Tier Indoor Farm</t>
  </si>
  <si>
    <t>AG5033 - Grow Light System - Supplemented Greenhouse</t>
  </si>
  <si>
    <t>SOLUTION (Choose from dropdown)</t>
  </si>
  <si>
    <t>BUILDING TYPE (Choose from dropdown)</t>
  </si>
  <si>
    <t>Existing Building</t>
  </si>
  <si>
    <t>New Construction</t>
  </si>
  <si>
    <t>ESTIMATED COMPLETION DATE</t>
  </si>
  <si>
    <r>
      <t xml:space="preserve">Energy Savings  </t>
    </r>
    <r>
      <rPr>
        <i/>
        <sz val="11"/>
        <color theme="1" tint="0.34998626667073579"/>
        <rFont val="Franklin Gothic Medium Cond"/>
        <family val="2"/>
      </rPr>
      <t>(paste or link values from Calculations tab)</t>
    </r>
  </si>
  <si>
    <t>EXAMPLE</t>
  </si>
  <si>
    <t>Fill in the yellow cells only if not auto-populated from Calculations tab</t>
  </si>
  <si>
    <t>Baseline Annual Electrical Usage (kWh)</t>
  </si>
  <si>
    <r>
      <t xml:space="preserve">Proposed Annual Electrical Usage </t>
    </r>
    <r>
      <rPr>
        <sz val="10"/>
        <color rgb="FFFF0000"/>
        <rFont val="Franklin Gothic Medium Cond"/>
        <family val="2"/>
      </rPr>
      <t>Without</t>
    </r>
    <r>
      <rPr>
        <sz val="10"/>
        <color theme="1"/>
        <rFont val="Franklin Gothic Medium Cond"/>
        <family val="2"/>
      </rPr>
      <t xml:space="preserve"> Automated Controls (kWh)</t>
    </r>
  </si>
  <si>
    <t>Not a required field</t>
  </si>
  <si>
    <r>
      <t xml:space="preserve">Proposed Annual Usage </t>
    </r>
    <r>
      <rPr>
        <sz val="10"/>
        <color rgb="FF00B050"/>
        <rFont val="Franklin Gothic Medium Cond"/>
        <family val="2"/>
      </rPr>
      <t>With</t>
    </r>
    <r>
      <rPr>
        <sz val="10"/>
        <color theme="1"/>
        <rFont val="Franklin Gothic Medium Cond"/>
        <family val="2"/>
      </rPr>
      <t xml:space="preserve"> Automated Controls (kWh)</t>
    </r>
  </si>
  <si>
    <t>If controls are not installed, re-enter proposed usage without controls from cell E15</t>
  </si>
  <si>
    <t>Annual Energy Savings (kWh)</t>
  </si>
  <si>
    <t>Grow Light System, Supplemented greenhouse</t>
  </si>
  <si>
    <t>Lifecycle Energy Savings (kWh)</t>
  </si>
  <si>
    <t>Energy Reduction (%)</t>
  </si>
  <si>
    <t>Equivalent Photosynthetic Photon Flux Density (PPFD)</t>
  </si>
  <si>
    <t>verified</t>
  </si>
  <si>
    <t>Verified</t>
  </si>
  <si>
    <t>Not Verified</t>
  </si>
  <si>
    <t>Baseline Summer Electrical Demand (kW)</t>
  </si>
  <si>
    <t>Proposed Summer Electrical Demand (kW)</t>
  </si>
  <si>
    <t>Baseline Winter Electrical Demand (kW)</t>
  </si>
  <si>
    <t>Proposed Winter Electrical Demand (kW)</t>
  </si>
  <si>
    <t>Summer Demand Savings (kW)</t>
  </si>
  <si>
    <t>Winter Demand Savings (kW)</t>
  </si>
  <si>
    <t>Estimated Incentive Amount</t>
  </si>
  <si>
    <t>Note: Blended electrical cost</t>
  </si>
  <si>
    <t>Cost of Electricity ($/kWh)</t>
  </si>
  <si>
    <t>Manually overwrite if needed. Default value of $0.1287 is EIA Monthly Rates 11/2024 to 10/2025</t>
  </si>
  <si>
    <t>Project Cost for Baseline Design</t>
  </si>
  <si>
    <t>Project Cost for Energy Efficient Design</t>
  </si>
  <si>
    <t>Incremental Project Cost</t>
  </si>
  <si>
    <t>Incentive Rate ($/kWh Saved)</t>
  </si>
  <si>
    <t>Annual Energy Cost Savings</t>
  </si>
  <si>
    <t>Total Incentive</t>
  </si>
  <si>
    <t>Incentive Limits</t>
  </si>
  <si>
    <t>Incentive Capped at 50% Efficient Project Cost</t>
  </si>
  <si>
    <t>Incentive Capped at $300,000</t>
  </si>
  <si>
    <t>Incentive Based on Energy Savings</t>
  </si>
  <si>
    <t>Final Incentive</t>
  </si>
  <si>
    <t>Revision History</t>
  </si>
  <si>
    <t>Date</t>
  </si>
  <si>
    <t>Describe the revision that was made</t>
  </si>
  <si>
    <t>Name</t>
  </si>
  <si>
    <t>Added revision history tab</t>
  </si>
  <si>
    <t>TB</t>
  </si>
  <si>
    <t>Updated Application tab, removed Hort Lighting Sell Sheet since measures are in 2021 Ag Catalog, updated password to 'focus2021'</t>
  </si>
  <si>
    <t xml:space="preserve">Melissa </t>
  </si>
  <si>
    <t>Corrected incentive cap error in formula on Savings &amp; Incentives tab</t>
  </si>
  <si>
    <t>Added 'Equivalent PPFD) check on Savings &amp; Incentives Tab</t>
  </si>
  <si>
    <t>Updated Application tab to have text align with check boxes and dates and section 1. Updated logo as well.</t>
  </si>
  <si>
    <t>Jeremiah</t>
  </si>
  <si>
    <t>Added how to embed instructions on several tabs. Reformatted requirement text to bullets, renamed Invoice tab to Proposal</t>
  </si>
  <si>
    <t>Updated Application tab to reflect changes in the 2023 catalog; updated logo on Savings and Incentives tab.</t>
  </si>
  <si>
    <t>Added MMIDs to the name of the two measures so it is easier to enter in SPECTRUM</t>
  </si>
  <si>
    <t>Updated workbook to reflect changes in the 2024 catalog; updated default elec. rate and password</t>
  </si>
  <si>
    <t>Updated incentive cap from 50% of incremental cost to 50% of efficient project cost</t>
  </si>
  <si>
    <t>Formatted Peak Demand (kW) Savings field on Savings and Incentives tab to display 'No Demand Savings' when supplemented greenhouse measure is selected</t>
  </si>
  <si>
    <t>Updated workbook to reflect changes in the 2025 catalog; updated default elec. rate and password, added winter peak kW</t>
  </si>
  <si>
    <t xml:space="preserve">Updated workbook to reflect changes in the 2026 catalog; Updated incentive rate to .15, elec. Rate, and password. </t>
  </si>
  <si>
    <t>Evan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</si>
</sst>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quot;$&quot;* #,##0.00_);_(&quot;$&quot;* \(#,##0.00\);_(&quot;$&quot;* &quot;-&quot;??_);_(@_)"/>
    <numFmt numFmtId="43" formatCode="_(* #,##0.00_);_(* \(#,##0.00\);_(* &quot;-&quot;??_);_(@_)"/>
    <numFmt numFmtId="164" formatCode="&quot;$&quot;#,##0.00"/>
    <numFmt numFmtId="165" formatCode="_(* #,##0.0000_);_(* \(#,##0.0000\);_(* &quot;-&quot;??_);_(@_)"/>
    <numFmt numFmtId="166" formatCode=";;;"/>
    <numFmt numFmtId="167" formatCode="_(&quot;$&quot;* #,##0.0000_);_(&quot;$&quot;* \(#,##0.0000\);_(&quot;$&quot;* &quot;-&quot;????_);_(@_)"/>
    <numFmt numFmtId="168" formatCode="_(* #,##0_);_(* \(#,##0\);_(* &quot;-&quot;??_);_(@_)"/>
    <numFmt numFmtId="169" formatCode="0.0"/>
  </numFmts>
  <fonts count="61">
    <font>
      <sz val="11"/>
      <color theme="1"/>
      <name val="Calibri"/>
      <family val="2"/>
      <scheme val="minor"/>
    </font>
    <font>
      <sz val="11"/>
      <color theme="1"/>
      <name val="Calibri"/>
      <family val="2"/>
      <scheme val="minor"/>
    </font>
    <font>
      <b/>
      <sz val="14"/>
      <color rgb="FF65A7DD"/>
      <name val="Franklin Gothic Medium Cond"/>
      <family val="2"/>
    </font>
    <font>
      <sz val="11"/>
      <color theme="1"/>
      <name val="Franklin Gothic Medium Cond"/>
      <family val="2"/>
    </font>
    <font>
      <sz val="10"/>
      <color theme="1"/>
      <name val="Franklin Gothic Medium Cond"/>
      <family val="2"/>
    </font>
    <font>
      <b/>
      <sz val="10"/>
      <color theme="1"/>
      <name val="Franklin Gothic Medium Cond"/>
      <family val="2"/>
    </font>
    <font>
      <sz val="9"/>
      <color theme="1"/>
      <name val="Franklin Gothic Medium Cond"/>
      <family val="2"/>
    </font>
    <font>
      <sz val="8"/>
      <color theme="1"/>
      <name val="Franklin Gothic Medium Cond"/>
      <family val="2"/>
    </font>
    <font>
      <b/>
      <sz val="14"/>
      <color theme="5"/>
      <name val="Franklin Gothic Medium Cond"/>
      <family val="2"/>
    </font>
    <font>
      <i/>
      <sz val="11"/>
      <color theme="1" tint="0.34998626667073579"/>
      <name val="Franklin Gothic Medium Cond"/>
      <family val="2"/>
    </font>
    <font>
      <sz val="8"/>
      <color theme="1"/>
      <name val="Arial"/>
      <family val="2"/>
    </font>
    <font>
      <sz val="8"/>
      <color theme="1"/>
      <name val="Calibri"/>
      <family val="2"/>
      <scheme val="minor"/>
    </font>
    <font>
      <b/>
      <sz val="11"/>
      <color theme="1"/>
      <name val="Calibri"/>
      <family val="2"/>
      <scheme val="minor"/>
    </font>
    <font>
      <b/>
      <sz val="11"/>
      <name val="Calibri"/>
      <family val="2"/>
      <scheme val="minor"/>
    </font>
    <font>
      <b/>
      <sz val="10"/>
      <name val="Franklin Gothic Book"/>
      <family val="2"/>
    </font>
    <font>
      <sz val="10"/>
      <name val="Arial"/>
      <family val="2"/>
    </font>
    <font>
      <sz val="11"/>
      <color rgb="FFFF0000"/>
      <name val="Franklin Gothic Medium Cond"/>
      <family val="2"/>
    </font>
    <font>
      <sz val="11"/>
      <name val="Franklin Gothic Medium Cond"/>
      <family val="2"/>
    </font>
    <font>
      <u/>
      <sz val="11"/>
      <color theme="10"/>
      <name val="Calibri"/>
      <family val="2"/>
      <scheme val="minor"/>
    </font>
    <font>
      <sz val="10"/>
      <color rgb="FFFF0000"/>
      <name val="Franklin Gothic Medium Cond"/>
      <family val="2"/>
    </font>
    <font>
      <sz val="10"/>
      <color rgb="FF00B050"/>
      <name val="Franklin Gothic Medium Cond"/>
      <family val="2"/>
    </font>
    <font>
      <sz val="11"/>
      <color rgb="FFFF0000"/>
      <name val="Calibri"/>
      <family val="2"/>
      <scheme val="minor"/>
    </font>
    <font>
      <i/>
      <sz val="11"/>
      <color theme="0" tint="-0.499984740745262"/>
      <name val="Franklin Gothic Medium Cond"/>
      <family val="2"/>
    </font>
    <font>
      <sz val="11"/>
      <name val="Calibri"/>
      <family val="2"/>
      <scheme val="minor"/>
    </font>
    <font>
      <b/>
      <sz val="20"/>
      <color theme="0"/>
      <name val="Franklin Gothic Medium Cond"/>
      <family val="2"/>
    </font>
    <font>
      <b/>
      <sz val="11"/>
      <color theme="1"/>
      <name val="Franklin Gothic Medium Cond"/>
      <family val="2"/>
    </font>
    <font>
      <sz val="11"/>
      <color theme="1"/>
      <name val="Arial"/>
      <family val="2"/>
    </font>
    <font>
      <sz val="11"/>
      <name val="Franklin Gothic Medium"/>
      <family val="2"/>
    </font>
    <font>
      <sz val="9"/>
      <color indexed="81"/>
      <name val="Tahoma"/>
      <family val="2"/>
    </font>
    <font>
      <sz val="11"/>
      <color theme="0" tint="-0.249977111117893"/>
      <name val="Franklin Gothic Medium Cond"/>
      <family val="2"/>
    </font>
    <font>
      <sz val="11"/>
      <color theme="0" tint="-0.249977111117893"/>
      <name val="Calibri"/>
      <family val="2"/>
      <scheme val="minor"/>
    </font>
    <font>
      <b/>
      <sz val="10.5"/>
      <color theme="1"/>
      <name val="Calibri"/>
      <family val="2"/>
      <scheme val="minor"/>
    </font>
    <font>
      <sz val="10.5"/>
      <color theme="1"/>
      <name val="Calibri"/>
      <family val="2"/>
      <scheme val="minor"/>
    </font>
    <font>
      <sz val="9"/>
      <color theme="1"/>
      <name val="Calibri"/>
      <family val="2"/>
      <scheme val="minor"/>
    </font>
    <font>
      <u/>
      <sz val="10.5"/>
      <color theme="1"/>
      <name val="Calibri"/>
      <family val="2"/>
      <scheme val="minor"/>
    </font>
    <font>
      <u/>
      <sz val="11"/>
      <color theme="1"/>
      <name val="Calibri"/>
      <family val="2"/>
      <scheme val="minor"/>
    </font>
    <font>
      <sz val="11"/>
      <name val="Arial"/>
      <family val="2"/>
    </font>
    <font>
      <b/>
      <sz val="11"/>
      <name val="Arial"/>
      <family val="2"/>
    </font>
    <font>
      <b/>
      <sz val="11"/>
      <color theme="0"/>
      <name val="Arial"/>
      <family val="2"/>
    </font>
    <font>
      <b/>
      <sz val="16"/>
      <color theme="1"/>
      <name val="Calibri"/>
      <family val="2"/>
      <scheme val="minor"/>
    </font>
    <font>
      <sz val="12"/>
      <color rgb="FFFF0000"/>
      <name val="Arial"/>
      <family val="2"/>
    </font>
    <font>
      <i/>
      <sz val="11"/>
      <name val="Franklin Gothic Medium Cond"/>
      <family val="2"/>
    </font>
    <font>
      <sz val="11"/>
      <color rgb="FF00B050"/>
      <name val="Franklin Gothic Medium Cond"/>
      <family val="2"/>
    </font>
    <font>
      <b/>
      <i/>
      <sz val="11"/>
      <color theme="0" tint="-0.249977111117893"/>
      <name val="Calibri"/>
      <family val="2"/>
      <scheme val="minor"/>
    </font>
    <font>
      <b/>
      <sz val="8"/>
      <color theme="1"/>
      <name val="Franklin Gothic Medium Cond"/>
      <family val="2"/>
    </font>
    <font>
      <sz val="11"/>
      <color theme="1"/>
      <name val="Calibri"/>
      <family val="2"/>
    </font>
    <font>
      <sz val="9"/>
      <color theme="1"/>
      <name val="Calibri"/>
      <family val="2"/>
    </font>
    <font>
      <b/>
      <sz val="10"/>
      <color rgb="FF202124"/>
      <name val="Segoe UI"/>
      <family val="2"/>
    </font>
    <font>
      <sz val="11"/>
      <color theme="1"/>
      <name val="Segoe UI"/>
      <family val="2"/>
    </font>
    <font>
      <b/>
      <sz val="11"/>
      <color theme="1"/>
      <name val="Segoe UI"/>
      <family val="2"/>
    </font>
    <font>
      <sz val="10"/>
      <color rgb="FF202124"/>
      <name val="Segoe UI"/>
      <family val="2"/>
    </font>
    <font>
      <sz val="12"/>
      <color theme="0"/>
      <name val="Franklin Gothic Medium Cond"/>
      <family val="2"/>
    </font>
    <font>
      <sz val="14"/>
      <color rgb="FF33CC33"/>
      <name val="Franklin Gothic Medium Cond"/>
      <family val="2"/>
    </font>
    <font>
      <b/>
      <sz val="14"/>
      <color theme="4" tint="-0.249977111117893"/>
      <name val="Franklin Gothic Medium Cond"/>
      <family val="2"/>
    </font>
    <font>
      <b/>
      <sz val="10"/>
      <color theme="4" tint="-0.249977111117893"/>
      <name val="Franklin Gothic Medium Cond"/>
      <family val="2"/>
    </font>
    <font>
      <sz val="11"/>
      <color theme="4" tint="-0.249977111117893"/>
      <name val="Franklin Gothic Medium Cond"/>
      <family val="2"/>
    </font>
    <font>
      <sz val="8"/>
      <name val="Calibri"/>
      <family val="2"/>
      <scheme val="minor"/>
    </font>
    <font>
      <sz val="9"/>
      <color theme="1"/>
      <name val="Franklin Gothic Medium"/>
      <family val="2"/>
    </font>
    <font>
      <u/>
      <sz val="11"/>
      <name val="Arial"/>
      <family val="2"/>
    </font>
    <font>
      <b/>
      <sz val="9"/>
      <color indexed="81"/>
      <name val="Tahoma"/>
      <family val="2"/>
    </font>
    <font>
      <b/>
      <sz val="14"/>
      <color theme="1"/>
      <name val="Calibri"/>
      <family val="2"/>
      <scheme val="minor"/>
    </font>
  </fonts>
  <fills count="13">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4" tint="-0.499984740745262"/>
        <bgColor indexed="64"/>
      </patternFill>
    </fill>
    <fill>
      <patternFill patternType="solid">
        <fgColor indexed="9"/>
        <bgColor indexed="64"/>
      </patternFill>
    </fill>
    <fill>
      <patternFill patternType="solid">
        <fgColor rgb="FF0067B1"/>
        <bgColor indexed="64"/>
      </patternFill>
    </fill>
    <fill>
      <patternFill patternType="solid">
        <fgColor rgb="FF92D050"/>
        <bgColor indexed="64"/>
      </patternFill>
    </fill>
    <fill>
      <patternFill patternType="solid">
        <fgColor theme="0" tint="-0.14999847407452621"/>
        <bgColor indexed="64"/>
      </patternFill>
    </fill>
    <fill>
      <patternFill patternType="solid">
        <fgColor rgb="FFFFFF99"/>
        <bgColor indexed="64"/>
      </patternFill>
    </fill>
    <fill>
      <patternFill patternType="solid">
        <fgColor theme="7" tint="0.79998168889431442"/>
        <bgColor indexed="64"/>
      </patternFill>
    </fill>
    <fill>
      <patternFill patternType="solid">
        <fgColor theme="9" tint="0.39997558519241921"/>
        <bgColor indexed="64"/>
      </patternFill>
    </fill>
    <fill>
      <patternFill patternType="solid">
        <fgColor rgb="FFFFFFCC"/>
        <bgColor indexed="64"/>
      </patternFill>
    </fill>
  </fills>
  <borders count="27">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auto="1"/>
      </left>
      <right style="thin">
        <color theme="0"/>
      </right>
      <top style="thin">
        <color auto="1"/>
      </top>
      <bottom style="thin">
        <color auto="1"/>
      </bottom>
      <diagonal/>
    </border>
    <border>
      <left style="thin">
        <color theme="0"/>
      </left>
      <right style="thin">
        <color theme="0"/>
      </right>
      <top style="thin">
        <color auto="1"/>
      </top>
      <bottom style="thin">
        <color auto="1"/>
      </bottom>
      <diagonal/>
    </border>
    <border>
      <left style="thin">
        <color theme="0"/>
      </left>
      <right style="thin">
        <color auto="1"/>
      </right>
      <top style="thin">
        <color auto="1"/>
      </top>
      <bottom style="thin">
        <color auto="1"/>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s>
  <cellStyleXfs count="9">
    <xf numFmtId="0" fontId="0" fillId="0" borderId="0"/>
    <xf numFmtId="43" fontId="1" fillId="0" borderId="0" applyFont="0" applyFill="0" applyBorder="0" applyAlignment="0" applyProtection="0"/>
    <xf numFmtId="44" fontId="1" fillId="0" borderId="0" applyFont="0" applyFill="0" applyBorder="0" applyAlignment="0" applyProtection="0"/>
    <xf numFmtId="0" fontId="15" fillId="0" borderId="0"/>
    <xf numFmtId="9" fontId="1" fillId="0" borderId="0" applyFont="0" applyFill="0" applyBorder="0" applyAlignment="0" applyProtection="0"/>
    <xf numFmtId="0" fontId="18" fillId="0" borderId="0" applyNumberFormat="0" applyFill="0" applyBorder="0" applyAlignment="0" applyProtection="0"/>
    <xf numFmtId="0" fontId="15" fillId="0" borderId="0"/>
    <xf numFmtId="9" fontId="15" fillId="0" borderId="0" applyFont="0" applyFill="0" applyBorder="0" applyAlignment="0" applyProtection="0"/>
    <xf numFmtId="43" fontId="15" fillId="0" borderId="0" applyFont="0" applyFill="0" applyBorder="0" applyAlignment="0" applyProtection="0"/>
  </cellStyleXfs>
  <cellXfs count="262">
    <xf numFmtId="0" fontId="0" fillId="0" borderId="0" xfId="0"/>
    <xf numFmtId="0" fontId="3" fillId="2" borderId="0" xfId="0" applyFont="1" applyFill="1" applyProtection="1">
      <protection hidden="1"/>
    </xf>
    <xf numFmtId="0" fontId="2" fillId="2" borderId="0" xfId="0" applyFont="1" applyFill="1" applyProtection="1">
      <protection hidden="1"/>
    </xf>
    <xf numFmtId="0" fontId="0" fillId="2" borderId="0" xfId="0" applyFill="1" applyProtection="1">
      <protection hidden="1"/>
    </xf>
    <xf numFmtId="0" fontId="4" fillId="2" borderId="0" xfId="0" applyFont="1" applyFill="1" applyAlignment="1" applyProtection="1">
      <alignment horizontal="left"/>
      <protection hidden="1"/>
    </xf>
    <xf numFmtId="0" fontId="7" fillId="2" borderId="0" xfId="0" applyFont="1" applyFill="1" applyProtection="1">
      <protection hidden="1"/>
    </xf>
    <xf numFmtId="0" fontId="11" fillId="2" borderId="0" xfId="0" applyFont="1" applyFill="1" applyProtection="1">
      <protection hidden="1"/>
    </xf>
    <xf numFmtId="0" fontId="3" fillId="2" borderId="0" xfId="0" applyFont="1" applyFill="1" applyAlignment="1" applyProtection="1">
      <alignment horizontal="left"/>
      <protection hidden="1"/>
    </xf>
    <xf numFmtId="14" fontId="3" fillId="2" borderId="0" xfId="2" applyNumberFormat="1" applyFont="1" applyFill="1" applyBorder="1" applyAlignment="1" applyProtection="1">
      <protection hidden="1"/>
    </xf>
    <xf numFmtId="0" fontId="4" fillId="2" borderId="0" xfId="0" applyFont="1" applyFill="1" applyAlignment="1" applyProtection="1">
      <alignment horizontal="right"/>
      <protection hidden="1"/>
    </xf>
    <xf numFmtId="43" fontId="3" fillId="2" borderId="0" xfId="1" applyFont="1" applyFill="1" applyBorder="1" applyProtection="1">
      <protection hidden="1"/>
    </xf>
    <xf numFmtId="0" fontId="4" fillId="2" borderId="0" xfId="0" applyFont="1" applyFill="1" applyProtection="1">
      <protection hidden="1"/>
    </xf>
    <xf numFmtId="43" fontId="3" fillId="2" borderId="0" xfId="1" applyFont="1" applyFill="1" applyProtection="1">
      <protection hidden="1"/>
    </xf>
    <xf numFmtId="44" fontId="3" fillId="2" borderId="2" xfId="2" applyFont="1" applyFill="1" applyBorder="1" applyProtection="1">
      <protection hidden="1"/>
    </xf>
    <xf numFmtId="0" fontId="14" fillId="2" borderId="0" xfId="0" applyFont="1" applyFill="1" applyAlignment="1" applyProtection="1">
      <alignment horizontal="right"/>
      <protection hidden="1"/>
    </xf>
    <xf numFmtId="0" fontId="13" fillId="2" borderId="0" xfId="0" applyFont="1" applyFill="1" applyProtection="1">
      <protection hidden="1"/>
    </xf>
    <xf numFmtId="0" fontId="5" fillId="2" borderId="0" xfId="0" applyFont="1" applyFill="1" applyAlignment="1" applyProtection="1">
      <alignment horizontal="right"/>
      <protection hidden="1"/>
    </xf>
    <xf numFmtId="0" fontId="0" fillId="2" borderId="0" xfId="0" applyFill="1" applyProtection="1">
      <protection locked="0"/>
    </xf>
    <xf numFmtId="0" fontId="3" fillId="2" borderId="0" xfId="0" applyFont="1" applyFill="1" applyAlignment="1" applyProtection="1">
      <alignment horizontal="left" vertical="top"/>
      <protection locked="0"/>
    </xf>
    <xf numFmtId="165" fontId="3" fillId="2" borderId="0" xfId="1" applyNumberFormat="1" applyFont="1" applyFill="1" applyBorder="1" applyProtection="1">
      <protection hidden="1"/>
    </xf>
    <xf numFmtId="0" fontId="16" fillId="2" borderId="0" xfId="0" applyFont="1" applyFill="1" applyProtection="1">
      <protection hidden="1"/>
    </xf>
    <xf numFmtId="166" fontId="3" fillId="2" borderId="0" xfId="0" applyNumberFormat="1" applyFont="1" applyFill="1" applyProtection="1">
      <protection hidden="1"/>
    </xf>
    <xf numFmtId="49" fontId="17" fillId="2" borderId="0" xfId="0" applyNumberFormat="1" applyFont="1" applyFill="1" applyProtection="1">
      <protection hidden="1"/>
    </xf>
    <xf numFmtId="49" fontId="0" fillId="2" borderId="0" xfId="0" applyNumberFormat="1" applyFill="1" applyProtection="1">
      <protection hidden="1"/>
    </xf>
    <xf numFmtId="0" fontId="21" fillId="2" borderId="0" xfId="0" applyFont="1" applyFill="1" applyProtection="1">
      <protection hidden="1"/>
    </xf>
    <xf numFmtId="0" fontId="22" fillId="2" borderId="0" xfId="0" applyFont="1" applyFill="1" applyProtection="1">
      <protection hidden="1"/>
    </xf>
    <xf numFmtId="166" fontId="0" fillId="2" borderId="0" xfId="0" applyNumberFormat="1" applyFill="1" applyProtection="1">
      <protection hidden="1"/>
    </xf>
    <xf numFmtId="166" fontId="23" fillId="2" borderId="0" xfId="0" applyNumberFormat="1" applyFont="1" applyFill="1" applyProtection="1">
      <protection hidden="1"/>
    </xf>
    <xf numFmtId="0" fontId="11" fillId="2" borderId="0" xfId="0" applyFont="1" applyFill="1" applyAlignment="1" applyProtection="1">
      <alignment horizontal="right"/>
      <protection hidden="1"/>
    </xf>
    <xf numFmtId="0" fontId="3" fillId="0" borderId="0" xfId="0" applyFont="1" applyProtection="1">
      <protection hidden="1"/>
    </xf>
    <xf numFmtId="0" fontId="7" fillId="0" borderId="0" xfId="0" applyFont="1" applyProtection="1">
      <protection hidden="1"/>
    </xf>
    <xf numFmtId="9" fontId="3" fillId="2" borderId="2" xfId="4" applyFont="1" applyFill="1" applyBorder="1" applyAlignment="1" applyProtection="1">
      <alignment horizontal="right"/>
    </xf>
    <xf numFmtId="0" fontId="17" fillId="2" borderId="0" xfId="0" applyFont="1" applyFill="1" applyProtection="1">
      <protection hidden="1"/>
    </xf>
    <xf numFmtId="0" fontId="18" fillId="2" borderId="0" xfId="5" applyFill="1" applyBorder="1" applyProtection="1">
      <protection hidden="1"/>
    </xf>
    <xf numFmtId="0" fontId="0" fillId="0" borderId="0" xfId="0" applyProtection="1">
      <protection locked="0"/>
    </xf>
    <xf numFmtId="44" fontId="29" fillId="2" borderId="2" xfId="2" applyFont="1" applyFill="1" applyBorder="1" applyProtection="1">
      <protection hidden="1"/>
    </xf>
    <xf numFmtId="0" fontId="29" fillId="2" borderId="0" xfId="0" applyFont="1" applyFill="1" applyProtection="1">
      <protection hidden="1"/>
    </xf>
    <xf numFmtId="9" fontId="30" fillId="0" borderId="2" xfId="4" applyFont="1" applyBorder="1"/>
    <xf numFmtId="0" fontId="29" fillId="2" borderId="0" xfId="0" applyFont="1" applyFill="1" applyAlignment="1" applyProtection="1">
      <alignment horizontal="center"/>
      <protection hidden="1"/>
    </xf>
    <xf numFmtId="0" fontId="12" fillId="0" borderId="0" xfId="0" applyFont="1"/>
    <xf numFmtId="0" fontId="0" fillId="2" borderId="13" xfId="0" applyFill="1" applyBorder="1"/>
    <xf numFmtId="0" fontId="32" fillId="0" borderId="0" xfId="0" applyFont="1"/>
    <xf numFmtId="0" fontId="32" fillId="0" borderId="0" xfId="0" applyFont="1" applyAlignment="1">
      <alignment horizontal="center"/>
    </xf>
    <xf numFmtId="0" fontId="33" fillId="0" borderId="0" xfId="0" applyFont="1" applyAlignment="1">
      <alignment horizontal="left"/>
    </xf>
    <xf numFmtId="0" fontId="34" fillId="2" borderId="10" xfId="0" applyFont="1" applyFill="1" applyBorder="1"/>
    <xf numFmtId="0" fontId="34" fillId="2" borderId="11" xfId="0" applyFont="1" applyFill="1" applyBorder="1" applyAlignment="1">
      <alignment horizontal="center" wrapText="1"/>
    </xf>
    <xf numFmtId="168" fontId="34" fillId="2" borderId="12" xfId="1" applyNumberFormat="1" applyFont="1" applyFill="1" applyBorder="1" applyAlignment="1">
      <alignment horizontal="center" wrapText="1"/>
    </xf>
    <xf numFmtId="0" fontId="32" fillId="2" borderId="13" xfId="0" applyFont="1" applyFill="1" applyBorder="1"/>
    <xf numFmtId="0" fontId="32" fillId="2" borderId="0" xfId="0" applyFont="1" applyFill="1" applyAlignment="1">
      <alignment horizontal="center"/>
    </xf>
    <xf numFmtId="9" fontId="32" fillId="2" borderId="0" xfId="4" applyFont="1" applyFill="1" applyBorder="1" applyAlignment="1">
      <alignment horizontal="center"/>
    </xf>
    <xf numFmtId="169" fontId="32" fillId="2" borderId="0" xfId="0" applyNumberFormat="1" applyFont="1" applyFill="1" applyAlignment="1">
      <alignment horizontal="center"/>
    </xf>
    <xf numFmtId="0" fontId="32" fillId="2" borderId="15" xfId="0" applyFont="1" applyFill="1" applyBorder="1"/>
    <xf numFmtId="0" fontId="32" fillId="2" borderId="16" xfId="0" applyFont="1" applyFill="1" applyBorder="1" applyAlignment="1">
      <alignment horizontal="center"/>
    </xf>
    <xf numFmtId="0" fontId="32" fillId="2" borderId="16" xfId="0" applyFont="1" applyFill="1" applyBorder="1"/>
    <xf numFmtId="0" fontId="36" fillId="0" borderId="0" xfId="6" applyFont="1"/>
    <xf numFmtId="0" fontId="38" fillId="6" borderId="1" xfId="6" applyFont="1" applyFill="1" applyBorder="1" applyAlignment="1">
      <alignment horizontal="center" vertical="center" wrapText="1"/>
    </xf>
    <xf numFmtId="3" fontId="37" fillId="5" borderId="19" xfId="6" applyNumberFormat="1" applyFont="1" applyFill="1" applyBorder="1" applyAlignment="1">
      <alignment horizontal="center" vertical="center"/>
    </xf>
    <xf numFmtId="0" fontId="37" fillId="5" borderId="0" xfId="6" applyFont="1" applyFill="1" applyAlignment="1">
      <alignment horizontal="right" vertical="center" wrapText="1"/>
    </xf>
    <xf numFmtId="0" fontId="36" fillId="5" borderId="0" xfId="6" applyFont="1" applyFill="1" applyAlignment="1">
      <alignment vertical="center" wrapText="1"/>
    </xf>
    <xf numFmtId="3" fontId="37" fillId="5" borderId="2" xfId="6" applyNumberFormat="1" applyFont="1" applyFill="1" applyBorder="1" applyAlignment="1">
      <alignment horizontal="center" vertical="center"/>
    </xf>
    <xf numFmtId="0" fontId="12" fillId="0" borderId="0" xfId="0" applyFont="1" applyProtection="1">
      <protection locked="0"/>
    </xf>
    <xf numFmtId="164" fontId="36" fillId="0" borderId="2" xfId="6" applyNumberFormat="1" applyFont="1" applyBorder="1" applyAlignment="1">
      <alignment horizontal="center" vertical="center" wrapText="1"/>
    </xf>
    <xf numFmtId="2" fontId="37" fillId="0" borderId="19" xfId="6" applyNumberFormat="1" applyFont="1" applyBorder="1" applyAlignment="1">
      <alignment horizontal="center" vertical="center"/>
    </xf>
    <xf numFmtId="2" fontId="37" fillId="0" borderId="2" xfId="6" applyNumberFormat="1" applyFont="1" applyBorder="1" applyAlignment="1">
      <alignment horizontal="center" vertical="center"/>
    </xf>
    <xf numFmtId="0" fontId="40" fillId="0" borderId="0" xfId="6" applyFont="1"/>
    <xf numFmtId="14" fontId="0" fillId="0" borderId="0" xfId="0" applyNumberFormat="1"/>
    <xf numFmtId="0" fontId="10" fillId="3" borderId="1" xfId="0" applyFont="1" applyFill="1" applyBorder="1" applyAlignment="1" applyProtection="1">
      <alignment horizontal="left"/>
      <protection locked="0"/>
    </xf>
    <xf numFmtId="0" fontId="6" fillId="3" borderId="1" xfId="0" applyFont="1" applyFill="1" applyBorder="1" applyAlignment="1" applyProtection="1">
      <alignment horizontal="left"/>
      <protection locked="0"/>
    </xf>
    <xf numFmtId="0" fontId="41" fillId="2" borderId="0" xfId="0" applyFont="1" applyFill="1" applyAlignment="1" applyProtection="1">
      <alignment horizontal="right"/>
      <protection hidden="1"/>
    </xf>
    <xf numFmtId="14" fontId="3" fillId="2" borderId="0" xfId="0" applyNumberFormat="1" applyFont="1" applyFill="1" applyAlignment="1" applyProtection="1">
      <alignment horizontal="left"/>
      <protection hidden="1"/>
    </xf>
    <xf numFmtId="0" fontId="24" fillId="2" borderId="0" xfId="0" applyFont="1" applyFill="1" applyAlignment="1">
      <alignment vertical="center"/>
    </xf>
    <xf numFmtId="0" fontId="3" fillId="2" borderId="0" xfId="0" applyFont="1" applyFill="1"/>
    <xf numFmtId="0" fontId="2" fillId="2" borderId="0" xfId="0" applyFont="1" applyFill="1" applyAlignment="1">
      <alignment vertical="center"/>
    </xf>
    <xf numFmtId="0" fontId="6" fillId="2" borderId="0" xfId="0" applyFont="1" applyFill="1" applyAlignment="1">
      <alignment vertical="top"/>
    </xf>
    <xf numFmtId="0" fontId="6" fillId="2" borderId="0" xfId="0" applyFont="1" applyFill="1"/>
    <xf numFmtId="0" fontId="2" fillId="2" borderId="0" xfId="0" applyFont="1" applyFill="1"/>
    <xf numFmtId="0" fontId="10" fillId="2" borderId="0" xfId="0" applyFont="1" applyFill="1" applyProtection="1">
      <protection locked="0"/>
    </xf>
    <xf numFmtId="0" fontId="7" fillId="2" borderId="0" xfId="0" applyFont="1" applyFill="1"/>
    <xf numFmtId="0" fontId="0" fillId="2" borderId="0" xfId="0" applyFill="1"/>
    <xf numFmtId="0" fontId="6" fillId="2" borderId="0" xfId="0" applyFont="1" applyFill="1" applyAlignment="1">
      <alignment horizontal="left" indent="3"/>
    </xf>
    <xf numFmtId="0" fontId="6" fillId="2" borderId="0" xfId="0" applyFont="1" applyFill="1" applyAlignment="1">
      <alignment horizontal="left"/>
    </xf>
    <xf numFmtId="0" fontId="10" fillId="2" borderId="0" xfId="0" applyFont="1" applyFill="1"/>
    <xf numFmtId="0" fontId="7" fillId="2" borderId="0" xfId="0" applyFont="1" applyFill="1" applyAlignment="1">
      <alignment vertical="top"/>
    </xf>
    <xf numFmtId="0" fontId="5" fillId="2" borderId="0" xfId="0" applyFont="1" applyFill="1"/>
    <xf numFmtId="0" fontId="8" fillId="2" borderId="0" xfId="0" applyFont="1" applyFill="1" applyAlignment="1">
      <alignment vertical="center"/>
    </xf>
    <xf numFmtId="0" fontId="6" fillId="2" borderId="0" xfId="0" applyFont="1" applyFill="1" applyAlignment="1">
      <alignment horizontal="left" indent="2"/>
    </xf>
    <xf numFmtId="0" fontId="6" fillId="0" borderId="0" xfId="0" applyFont="1" applyProtection="1">
      <protection locked="0"/>
    </xf>
    <xf numFmtId="0" fontId="6" fillId="2" borderId="0" xfId="0" applyFont="1" applyFill="1" applyAlignment="1">
      <alignment horizontal="right"/>
    </xf>
    <xf numFmtId="0" fontId="6" fillId="2" borderId="0" xfId="0" applyFont="1" applyFill="1" applyAlignment="1">
      <alignment horizontal="left" vertical="top"/>
    </xf>
    <xf numFmtId="0" fontId="6" fillId="2" borderId="0" xfId="0" applyFont="1" applyFill="1" applyAlignment="1">
      <alignment horizontal="right" vertical="center" indent="4"/>
    </xf>
    <xf numFmtId="0" fontId="6" fillId="2" borderId="0" xfId="0" applyFont="1" applyFill="1" applyAlignment="1">
      <alignment horizontal="left" vertical="center"/>
    </xf>
    <xf numFmtId="0" fontId="6" fillId="2" borderId="0" xfId="0" applyFont="1" applyFill="1" applyAlignment="1">
      <alignment vertical="center"/>
    </xf>
    <xf numFmtId="0" fontId="4" fillId="2" borderId="0" xfId="0" applyFont="1" applyFill="1" applyAlignment="1">
      <alignment vertical="top"/>
    </xf>
    <xf numFmtId="0" fontId="4" fillId="2" borderId="0" xfId="0" applyFont="1" applyFill="1" applyAlignment="1">
      <alignment wrapText="1"/>
    </xf>
    <xf numFmtId="0" fontId="3" fillId="2" borderId="0" xfId="0" applyFont="1" applyFill="1" applyAlignment="1">
      <alignment wrapText="1"/>
    </xf>
    <xf numFmtId="0" fontId="6" fillId="2" borderId="0" xfId="0" applyFont="1" applyFill="1" applyAlignment="1">
      <alignment wrapText="1"/>
    </xf>
    <xf numFmtId="9" fontId="43" fillId="0" borderId="2" xfId="4" applyFont="1" applyBorder="1" applyAlignment="1">
      <alignment horizontal="right"/>
    </xf>
    <xf numFmtId="0" fontId="42" fillId="2" borderId="0" xfId="0" applyFont="1" applyFill="1" applyAlignment="1" applyProtection="1">
      <alignment horizontal="right"/>
      <protection hidden="1"/>
    </xf>
    <xf numFmtId="0" fontId="16" fillId="2" borderId="0" xfId="0" applyFont="1" applyFill="1" applyAlignment="1" applyProtection="1">
      <alignment horizontal="right"/>
      <protection hidden="1"/>
    </xf>
    <xf numFmtId="0" fontId="6" fillId="2" borderId="0" xfId="0" applyFont="1" applyFill="1" applyAlignment="1">
      <alignment vertical="center" wrapText="1"/>
    </xf>
    <xf numFmtId="0" fontId="46" fillId="0" borderId="0" xfId="0" applyFont="1"/>
    <xf numFmtId="0" fontId="47" fillId="0" borderId="0" xfId="0" applyFont="1" applyAlignment="1">
      <alignment horizontal="left" vertical="center"/>
    </xf>
    <xf numFmtId="0" fontId="48" fillId="0" borderId="0" xfId="0" applyFont="1"/>
    <xf numFmtId="0" fontId="49" fillId="0" borderId="0" xfId="0" applyFont="1" applyAlignment="1">
      <alignment horizontal="right"/>
    </xf>
    <xf numFmtId="0" fontId="50" fillId="0" borderId="0" xfId="0" applyFont="1" applyAlignment="1">
      <alignment horizontal="left" vertical="center" indent="2"/>
    </xf>
    <xf numFmtId="0" fontId="45" fillId="0" borderId="0" xfId="0" applyFont="1" applyProtection="1">
      <protection locked="0"/>
    </xf>
    <xf numFmtId="0" fontId="3" fillId="2" borderId="0" xfId="0" applyFont="1" applyFill="1" applyAlignment="1">
      <alignment horizontal="left" wrapText="1"/>
    </xf>
    <xf numFmtId="0" fontId="53" fillId="2" borderId="0" xfId="0" applyFont="1" applyFill="1"/>
    <xf numFmtId="0" fontId="6" fillId="2" borderId="0" xfId="0" applyFont="1" applyFill="1" applyAlignment="1">
      <alignment vertical="top" wrapText="1"/>
    </xf>
    <xf numFmtId="0" fontId="44" fillId="2" borderId="0" xfId="0" applyFont="1" applyFill="1" applyAlignment="1">
      <alignment vertical="top"/>
    </xf>
    <xf numFmtId="0" fontId="54" fillId="2" borderId="0" xfId="0" applyFont="1" applyFill="1"/>
    <xf numFmtId="0" fontId="53" fillId="2" borderId="0" xfId="0" applyFont="1" applyFill="1" applyAlignment="1">
      <alignment vertical="center"/>
    </xf>
    <xf numFmtId="0" fontId="5" fillId="2" borderId="0" xfId="0" applyFont="1" applyFill="1" applyAlignment="1">
      <alignment vertical="center"/>
    </xf>
    <xf numFmtId="0" fontId="3" fillId="2" borderId="0" xfId="0" applyFont="1" applyFill="1" applyProtection="1">
      <protection locked="0"/>
    </xf>
    <xf numFmtId="0" fontId="55" fillId="2" borderId="0" xfId="0" applyFont="1" applyFill="1"/>
    <xf numFmtId="0" fontId="6" fillId="2" borderId="0" xfId="0" applyFont="1" applyFill="1" applyAlignment="1" applyProtection="1">
      <alignment horizontal="left" vertical="center"/>
      <protection locked="0"/>
    </xf>
    <xf numFmtId="0" fontId="3" fillId="3" borderId="1" xfId="0" applyFont="1" applyFill="1" applyBorder="1"/>
    <xf numFmtId="0" fontId="6" fillId="3" borderId="1" xfId="0" applyFont="1" applyFill="1" applyBorder="1"/>
    <xf numFmtId="0" fontId="38" fillId="6" borderId="9" xfId="6" applyFont="1" applyFill="1" applyBorder="1" applyAlignment="1">
      <alignment horizontal="center" vertical="center" wrapText="1"/>
    </xf>
    <xf numFmtId="0" fontId="23" fillId="2" borderId="0" xfId="0" applyFont="1" applyFill="1" applyProtection="1">
      <protection hidden="1"/>
    </xf>
    <xf numFmtId="0" fontId="56" fillId="2" borderId="0" xfId="0" applyFont="1" applyFill="1" applyProtection="1">
      <protection hidden="1"/>
    </xf>
    <xf numFmtId="0" fontId="0" fillId="0" borderId="0" xfId="0" applyAlignment="1">
      <alignment wrapText="1"/>
    </xf>
    <xf numFmtId="0" fontId="0" fillId="0" borderId="20" xfId="0" applyBorder="1"/>
    <xf numFmtId="0" fontId="57" fillId="2" borderId="0" xfId="0" applyFont="1" applyFill="1"/>
    <xf numFmtId="49" fontId="36" fillId="9" borderId="2" xfId="6" applyNumberFormat="1" applyFont="1" applyFill="1" applyBorder="1" applyAlignment="1" applyProtection="1">
      <alignment horizontal="center" vertical="center" wrapText="1"/>
      <protection locked="0"/>
    </xf>
    <xf numFmtId="3" fontId="36" fillId="9" borderId="2" xfId="6" applyNumberFormat="1" applyFont="1" applyFill="1" applyBorder="1" applyAlignment="1" applyProtection="1">
      <alignment horizontal="center" vertical="center"/>
      <protection locked="0"/>
    </xf>
    <xf numFmtId="0" fontId="39" fillId="0" borderId="0" xfId="0" applyFont="1" applyProtection="1">
      <protection locked="0"/>
    </xf>
    <xf numFmtId="0" fontId="36" fillId="0" borderId="2" xfId="6" applyFont="1" applyBorder="1" applyAlignment="1">
      <alignment horizontal="right" vertical="center" wrapText="1"/>
    </xf>
    <xf numFmtId="0" fontId="36" fillId="0" borderId="2" xfId="6" quotePrefix="1" applyFont="1" applyBorder="1" applyAlignment="1">
      <alignment horizontal="right" vertical="center" wrapText="1"/>
    </xf>
    <xf numFmtId="3" fontId="36" fillId="9" borderId="19" xfId="6" applyNumberFormat="1" applyFont="1" applyFill="1" applyBorder="1" applyAlignment="1" applyProtection="1">
      <alignment horizontal="center" vertical="center"/>
      <protection locked="0"/>
    </xf>
    <xf numFmtId="0" fontId="36" fillId="9" borderId="2" xfId="6" applyFont="1" applyFill="1" applyBorder="1" applyAlignment="1" applyProtection="1">
      <alignment horizontal="center" vertical="center" wrapText="1"/>
      <protection locked="0"/>
    </xf>
    <xf numFmtId="4" fontId="36" fillId="9" borderId="19" xfId="6" applyNumberFormat="1" applyFont="1" applyFill="1" applyBorder="1" applyAlignment="1" applyProtection="1">
      <alignment horizontal="center" vertical="center"/>
      <protection locked="0"/>
    </xf>
    <xf numFmtId="9" fontId="36" fillId="9" borderId="19" xfId="6" applyNumberFormat="1" applyFont="1" applyFill="1" applyBorder="1" applyAlignment="1" applyProtection="1">
      <alignment horizontal="center" vertical="center"/>
      <protection locked="0"/>
    </xf>
    <xf numFmtId="4" fontId="36" fillId="9" borderId="2" xfId="6" applyNumberFormat="1" applyFont="1" applyFill="1" applyBorder="1" applyAlignment="1" applyProtection="1">
      <alignment horizontal="center" vertical="center"/>
      <protection locked="0"/>
    </xf>
    <xf numFmtId="9" fontId="36" fillId="9" borderId="2" xfId="6" applyNumberFormat="1" applyFont="1" applyFill="1" applyBorder="1" applyAlignment="1" applyProtection="1">
      <alignment horizontal="center" vertical="center"/>
      <protection locked="0"/>
    </xf>
    <xf numFmtId="1" fontId="32" fillId="2" borderId="14" xfId="1" applyNumberFormat="1" applyFont="1" applyFill="1" applyBorder="1" applyAlignment="1">
      <alignment horizontal="center"/>
    </xf>
    <xf numFmtId="0" fontId="35" fillId="2" borderId="11" xfId="0" applyFont="1" applyFill="1" applyBorder="1" applyAlignment="1">
      <alignment horizontal="center" wrapText="1"/>
    </xf>
    <xf numFmtId="3" fontId="31" fillId="2" borderId="18" xfId="1" applyNumberFormat="1" applyFont="1" applyFill="1" applyBorder="1" applyAlignment="1">
      <alignment horizontal="center"/>
    </xf>
    <xf numFmtId="4" fontId="37" fillId="5" borderId="2" xfId="6" applyNumberFormat="1" applyFont="1" applyFill="1" applyBorder="1" applyAlignment="1">
      <alignment horizontal="center" vertical="center"/>
    </xf>
    <xf numFmtId="0" fontId="32" fillId="2" borderId="0" xfId="0" applyFont="1" applyFill="1" applyAlignment="1">
      <alignment horizontal="center" wrapText="1"/>
    </xf>
    <xf numFmtId="0" fontId="32" fillId="2" borderId="17" xfId="0" applyFont="1" applyFill="1" applyBorder="1" applyAlignment="1">
      <alignment horizontal="center" wrapText="1"/>
    </xf>
    <xf numFmtId="0" fontId="36" fillId="0" borderId="0" xfId="6" applyFont="1" applyAlignment="1">
      <alignment vertical="center" wrapText="1"/>
    </xf>
    <xf numFmtId="169" fontId="32" fillId="2" borderId="0" xfId="0" applyNumberFormat="1" applyFont="1" applyFill="1" applyAlignment="1">
      <alignment horizontal="center" wrapText="1"/>
    </xf>
    <xf numFmtId="0" fontId="32" fillId="2" borderId="16" xfId="0" applyFont="1" applyFill="1" applyBorder="1" applyAlignment="1">
      <alignment wrapText="1"/>
    </xf>
    <xf numFmtId="2" fontId="37" fillId="0" borderId="19" xfId="6" applyNumberFormat="1" applyFont="1" applyBorder="1" applyAlignment="1">
      <alignment horizontal="center" vertical="center" wrapText="1"/>
    </xf>
    <xf numFmtId="0" fontId="0" fillId="0" borderId="0" xfId="0" applyAlignment="1">
      <alignment horizontal="left" vertical="center" indent="1"/>
    </xf>
    <xf numFmtId="167" fontId="3" fillId="9" borderId="2" xfId="2" applyNumberFormat="1" applyFont="1" applyFill="1" applyBorder="1" applyProtection="1">
      <protection locked="0"/>
    </xf>
    <xf numFmtId="44" fontId="3" fillId="9" borderId="2" xfId="2" applyFont="1" applyFill="1" applyBorder="1" applyProtection="1">
      <protection locked="0"/>
    </xf>
    <xf numFmtId="2" fontId="3" fillId="9" borderId="25" xfId="1" applyNumberFormat="1" applyFont="1" applyFill="1" applyBorder="1" applyProtection="1">
      <protection locked="0"/>
    </xf>
    <xf numFmtId="2" fontId="3" fillId="9" borderId="2" xfId="1" applyNumberFormat="1" applyFont="1" applyFill="1" applyBorder="1" applyProtection="1">
      <protection locked="0"/>
    </xf>
    <xf numFmtId="43" fontId="29" fillId="2" borderId="24" xfId="1" applyFont="1" applyFill="1" applyBorder="1" applyProtection="1">
      <protection hidden="1"/>
    </xf>
    <xf numFmtId="37" fontId="3" fillId="9" borderId="25" xfId="1" applyNumberFormat="1" applyFont="1" applyFill="1" applyBorder="1" applyProtection="1">
      <protection locked="0"/>
    </xf>
    <xf numFmtId="37" fontId="29" fillId="2" borderId="24" xfId="1" applyNumberFormat="1" applyFont="1" applyFill="1" applyBorder="1" applyProtection="1">
      <protection hidden="1"/>
    </xf>
    <xf numFmtId="37" fontId="3" fillId="11" borderId="26" xfId="1" applyNumberFormat="1" applyFont="1" applyFill="1" applyBorder="1" applyProtection="1">
      <protection hidden="1"/>
    </xf>
    <xf numFmtId="2" fontId="37" fillId="9" borderId="2" xfId="6" applyNumberFormat="1" applyFont="1" applyFill="1" applyBorder="1" applyAlignment="1" applyProtection="1">
      <alignment horizontal="center" vertical="center"/>
      <protection locked="0"/>
    </xf>
    <xf numFmtId="164" fontId="36" fillId="9" borderId="2" xfId="6" applyNumberFormat="1" applyFont="1" applyFill="1" applyBorder="1" applyAlignment="1" applyProtection="1">
      <alignment horizontal="center" vertical="center"/>
      <protection locked="0"/>
    </xf>
    <xf numFmtId="37" fontId="17" fillId="11" borderId="26" xfId="1" applyNumberFormat="1" applyFont="1" applyFill="1" applyBorder="1" applyProtection="1">
      <protection hidden="1"/>
    </xf>
    <xf numFmtId="2" fontId="3" fillId="11" borderId="26" xfId="1" applyNumberFormat="1" applyFont="1" applyFill="1" applyBorder="1" applyProtection="1">
      <protection hidden="1"/>
    </xf>
    <xf numFmtId="2" fontId="37" fillId="9" borderId="19" xfId="6" applyNumberFormat="1" applyFont="1" applyFill="1" applyBorder="1" applyAlignment="1" applyProtection="1">
      <alignment horizontal="center" vertical="center"/>
      <protection locked="0"/>
    </xf>
    <xf numFmtId="3" fontId="36" fillId="0" borderId="19" xfId="6" applyNumberFormat="1" applyFont="1" applyBorder="1" applyAlignment="1">
      <alignment horizontal="center" vertical="center"/>
    </xf>
    <xf numFmtId="3" fontId="36" fillId="2" borderId="19" xfId="6" applyNumberFormat="1" applyFont="1" applyFill="1" applyBorder="1" applyAlignment="1">
      <alignment horizontal="center" vertical="center" wrapText="1"/>
    </xf>
    <xf numFmtId="2" fontId="37" fillId="9" borderId="19" xfId="6" applyNumberFormat="1" applyFont="1" applyFill="1" applyBorder="1" applyAlignment="1" applyProtection="1">
      <alignment horizontal="center" vertical="center" wrapText="1"/>
      <protection locked="0"/>
    </xf>
    <xf numFmtId="49" fontId="36" fillId="8" borderId="2" xfId="6" applyNumberFormat="1" applyFont="1" applyFill="1" applyBorder="1" applyAlignment="1">
      <alignment horizontal="center" vertical="center" wrapText="1"/>
    </xf>
    <xf numFmtId="3" fontId="36" fillId="8" borderId="2" xfId="6" applyNumberFormat="1" applyFont="1" applyFill="1" applyBorder="1" applyAlignment="1">
      <alignment horizontal="center" vertical="center" wrapText="1"/>
    </xf>
    <xf numFmtId="2" fontId="37" fillId="8" borderId="2" xfId="6" applyNumberFormat="1" applyFont="1" applyFill="1" applyBorder="1" applyAlignment="1">
      <alignment horizontal="center" vertical="center" wrapText="1"/>
    </xf>
    <xf numFmtId="3" fontId="37" fillId="8" borderId="2" xfId="6" applyNumberFormat="1" applyFont="1" applyFill="1" applyBorder="1" applyAlignment="1">
      <alignment horizontal="center" vertical="center" wrapText="1"/>
    </xf>
    <xf numFmtId="164" fontId="36" fillId="8" borderId="2" xfId="6" applyNumberFormat="1" applyFont="1" applyFill="1" applyBorder="1" applyAlignment="1">
      <alignment horizontal="center" vertical="center" wrapText="1"/>
    </xf>
    <xf numFmtId="0" fontId="36" fillId="8" borderId="2" xfId="6" applyFont="1" applyFill="1" applyBorder="1" applyAlignment="1">
      <alignment horizontal="center" vertical="center" wrapText="1"/>
    </xf>
    <xf numFmtId="3" fontId="36" fillId="8" borderId="19" xfId="6" applyNumberFormat="1" applyFont="1" applyFill="1" applyBorder="1" applyAlignment="1">
      <alignment horizontal="center" vertical="center" wrapText="1"/>
    </xf>
    <xf numFmtId="4" fontId="36" fillId="8" borderId="19" xfId="6" applyNumberFormat="1" applyFont="1" applyFill="1" applyBorder="1" applyAlignment="1">
      <alignment horizontal="center" vertical="center" wrapText="1"/>
    </xf>
    <xf numFmtId="9" fontId="36" fillId="8" borderId="19" xfId="6" applyNumberFormat="1" applyFont="1" applyFill="1" applyBorder="1" applyAlignment="1">
      <alignment horizontal="center" vertical="center" wrapText="1"/>
    </xf>
    <xf numFmtId="2" fontId="37" fillId="8" borderId="19" xfId="6" applyNumberFormat="1" applyFont="1" applyFill="1" applyBorder="1" applyAlignment="1">
      <alignment horizontal="center" vertical="center" wrapText="1"/>
    </xf>
    <xf numFmtId="3" fontId="37" fillId="8" borderId="19" xfId="6" applyNumberFormat="1" applyFont="1" applyFill="1" applyBorder="1" applyAlignment="1">
      <alignment horizontal="center" vertical="center" wrapText="1"/>
    </xf>
    <xf numFmtId="2" fontId="37" fillId="8" borderId="24" xfId="6" applyNumberFormat="1" applyFont="1" applyFill="1" applyBorder="1" applyAlignment="1">
      <alignment horizontal="center" vertical="center" wrapText="1"/>
    </xf>
    <xf numFmtId="3" fontId="37" fillId="8" borderId="24" xfId="6" applyNumberFormat="1" applyFont="1" applyFill="1" applyBorder="1" applyAlignment="1">
      <alignment horizontal="center" vertical="center" wrapText="1"/>
    </xf>
    <xf numFmtId="3" fontId="36" fillId="8" borderId="19" xfId="6" applyNumberFormat="1" applyFont="1" applyFill="1" applyBorder="1" applyAlignment="1">
      <alignment horizontal="center" vertical="center"/>
    </xf>
    <xf numFmtId="2" fontId="37" fillId="8" borderId="19" xfId="6" applyNumberFormat="1" applyFont="1" applyFill="1" applyBorder="1" applyAlignment="1">
      <alignment horizontal="center" vertical="center"/>
    </xf>
    <xf numFmtId="3" fontId="37" fillId="8" borderId="19" xfId="6" applyNumberFormat="1" applyFont="1" applyFill="1" applyBorder="1" applyAlignment="1">
      <alignment horizontal="center" vertical="center"/>
    </xf>
    <xf numFmtId="164" fontId="36" fillId="8" borderId="2" xfId="6" applyNumberFormat="1" applyFont="1" applyFill="1" applyBorder="1" applyAlignment="1">
      <alignment horizontal="center" vertical="center"/>
    </xf>
    <xf numFmtId="3" fontId="36" fillId="8" borderId="2" xfId="6" applyNumberFormat="1" applyFont="1" applyFill="1" applyBorder="1" applyAlignment="1">
      <alignment horizontal="center" vertical="center"/>
    </xf>
    <xf numFmtId="4" fontId="36" fillId="8" borderId="2" xfId="6" applyNumberFormat="1" applyFont="1" applyFill="1" applyBorder="1" applyAlignment="1">
      <alignment horizontal="center" vertical="center"/>
    </xf>
    <xf numFmtId="9" fontId="36" fillId="8" borderId="2" xfId="6" applyNumberFormat="1" applyFont="1" applyFill="1" applyBorder="1" applyAlignment="1">
      <alignment horizontal="center" vertical="center"/>
    </xf>
    <xf numFmtId="2" fontId="37" fillId="8" borderId="2" xfId="6" applyNumberFormat="1" applyFont="1" applyFill="1" applyBorder="1" applyAlignment="1">
      <alignment horizontal="center" vertical="center"/>
    </xf>
    <xf numFmtId="3" fontId="37" fillId="8" borderId="2" xfId="6" applyNumberFormat="1" applyFont="1" applyFill="1" applyBorder="1" applyAlignment="1">
      <alignment horizontal="center" vertical="center"/>
    </xf>
    <xf numFmtId="2" fontId="37" fillId="8" borderId="24" xfId="6" applyNumberFormat="1" applyFont="1" applyFill="1" applyBorder="1" applyAlignment="1">
      <alignment horizontal="center" vertical="center"/>
    </xf>
    <xf numFmtId="3" fontId="37" fillId="8" borderId="24" xfId="6" applyNumberFormat="1" applyFont="1" applyFill="1" applyBorder="1" applyAlignment="1">
      <alignment horizontal="center" vertical="center"/>
    </xf>
    <xf numFmtId="3" fontId="36" fillId="0" borderId="2" xfId="6" applyNumberFormat="1" applyFont="1" applyBorder="1" applyAlignment="1">
      <alignment horizontal="center" vertical="center"/>
    </xf>
    <xf numFmtId="3" fontId="36" fillId="2" borderId="2" xfId="6" applyNumberFormat="1" applyFont="1" applyFill="1" applyBorder="1" applyAlignment="1">
      <alignment horizontal="center" vertical="center" wrapText="1"/>
    </xf>
    <xf numFmtId="164" fontId="29" fillId="2" borderId="2" xfId="2" applyNumberFormat="1" applyFont="1" applyFill="1" applyBorder="1" applyProtection="1">
      <protection hidden="1"/>
    </xf>
    <xf numFmtId="164" fontId="3" fillId="2" borderId="2" xfId="2" applyNumberFormat="1" applyFont="1" applyFill="1" applyBorder="1" applyProtection="1">
      <protection hidden="1"/>
    </xf>
    <xf numFmtId="164" fontId="3" fillId="2" borderId="25" xfId="2" applyNumberFormat="1" applyFont="1" applyFill="1" applyBorder="1" applyProtection="1">
      <protection hidden="1"/>
    </xf>
    <xf numFmtId="164" fontId="3" fillId="11" borderId="26" xfId="2" applyNumberFormat="1" applyFont="1" applyFill="1" applyBorder="1" applyProtection="1">
      <protection hidden="1"/>
    </xf>
    <xf numFmtId="164" fontId="29" fillId="2" borderId="24" xfId="2" applyNumberFormat="1" applyFont="1" applyFill="1" applyBorder="1" applyProtection="1">
      <protection hidden="1"/>
    </xf>
    <xf numFmtId="37" fontId="3" fillId="12" borderId="2" xfId="1" applyNumberFormat="1" applyFont="1" applyFill="1" applyBorder="1" applyProtection="1">
      <protection locked="0"/>
    </xf>
    <xf numFmtId="37" fontId="29" fillId="2" borderId="25" xfId="1" applyNumberFormat="1" applyFont="1" applyFill="1" applyBorder="1" applyProtection="1"/>
    <xf numFmtId="37" fontId="29" fillId="2" borderId="2" xfId="1" applyNumberFormat="1" applyFont="1" applyFill="1" applyBorder="1" applyProtection="1"/>
    <xf numFmtId="43" fontId="29" fillId="2" borderId="2" xfId="1" applyFont="1" applyFill="1" applyBorder="1" applyProtection="1"/>
    <xf numFmtId="43" fontId="29" fillId="2" borderId="25" xfId="1" applyFont="1" applyFill="1" applyBorder="1" applyProtection="1"/>
    <xf numFmtId="2" fontId="29" fillId="2" borderId="25" xfId="1" applyNumberFormat="1" applyFont="1" applyFill="1" applyBorder="1" applyProtection="1"/>
    <xf numFmtId="2" fontId="29" fillId="2" borderId="2" xfId="1" applyNumberFormat="1" applyFont="1" applyFill="1" applyBorder="1" applyProtection="1"/>
    <xf numFmtId="2" fontId="29" fillId="2" borderId="24" xfId="1" applyNumberFormat="1" applyFont="1" applyFill="1" applyBorder="1" applyProtection="1"/>
    <xf numFmtId="167" fontId="29" fillId="2" borderId="2" xfId="2" applyNumberFormat="1" applyFont="1" applyFill="1" applyBorder="1" applyProtection="1"/>
    <xf numFmtId="44" fontId="29" fillId="2" borderId="2" xfId="2" applyFont="1" applyFill="1" applyBorder="1" applyProtection="1"/>
    <xf numFmtId="43" fontId="42" fillId="9" borderId="2" xfId="1" applyFont="1" applyFill="1" applyBorder="1" applyAlignment="1" applyProtection="1">
      <alignment horizontal="right"/>
      <protection locked="0" hidden="1"/>
    </xf>
    <xf numFmtId="2" fontId="3" fillId="11" borderId="26" xfId="1" applyNumberFormat="1" applyFont="1" applyFill="1" applyBorder="1" applyProtection="1"/>
    <xf numFmtId="0" fontId="23" fillId="0" borderId="0" xfId="0" applyFont="1" applyAlignment="1">
      <alignment wrapText="1"/>
    </xf>
    <xf numFmtId="0" fontId="46" fillId="9" borderId="0" xfId="0" applyFont="1" applyFill="1"/>
    <xf numFmtId="0" fontId="0" fillId="9" borderId="0" xfId="0" applyFill="1"/>
    <xf numFmtId="0" fontId="6" fillId="3" borderId="1" xfId="0" applyFont="1" applyFill="1" applyBorder="1" applyAlignment="1" applyProtection="1">
      <alignment horizontal="left" indent="3"/>
      <protection locked="0"/>
    </xf>
    <xf numFmtId="0" fontId="10" fillId="3" borderId="1" xfId="0" applyFont="1" applyFill="1" applyBorder="1" applyAlignment="1" applyProtection="1">
      <alignment horizontal="left"/>
      <protection locked="0"/>
    </xf>
    <xf numFmtId="0" fontId="5" fillId="2" borderId="0" xfId="0" applyFont="1" applyFill="1" applyAlignment="1">
      <alignment horizontal="left" wrapText="1"/>
    </xf>
    <xf numFmtId="0" fontId="4" fillId="2" borderId="0" xfId="0" applyFont="1" applyFill="1" applyAlignment="1">
      <alignment horizontal="left" wrapText="1"/>
    </xf>
    <xf numFmtId="0" fontId="3" fillId="3" borderId="1" xfId="0" applyFont="1" applyFill="1" applyBorder="1" applyAlignment="1" applyProtection="1">
      <alignment horizontal="left"/>
      <protection locked="0"/>
    </xf>
    <xf numFmtId="0" fontId="52" fillId="2" borderId="0" xfId="0" applyFont="1" applyFill="1" applyAlignment="1">
      <alignment horizontal="left"/>
    </xf>
    <xf numFmtId="0" fontId="6" fillId="2" borderId="0" xfId="0" applyFont="1" applyFill="1" applyAlignment="1">
      <alignment horizontal="left"/>
    </xf>
    <xf numFmtId="0" fontId="6" fillId="2" borderId="0" xfId="0" applyFont="1" applyFill="1" applyAlignment="1">
      <alignment horizontal="center" vertical="center"/>
    </xf>
    <xf numFmtId="0" fontId="6" fillId="2" borderId="0" xfId="0" applyFont="1" applyFill="1" applyAlignment="1">
      <alignment horizontal="left" vertical="center"/>
    </xf>
    <xf numFmtId="0" fontId="10" fillId="3" borderId="1" xfId="0" applyFont="1" applyFill="1" applyBorder="1" applyAlignment="1" applyProtection="1">
      <alignment horizontal="center"/>
      <protection locked="0"/>
    </xf>
    <xf numFmtId="0" fontId="3" fillId="2" borderId="0" xfId="0" applyFont="1" applyFill="1" applyAlignment="1">
      <alignment horizontal="left" wrapText="1"/>
    </xf>
    <xf numFmtId="0" fontId="54" fillId="2" borderId="0" xfId="0" applyFont="1" applyFill="1" applyAlignment="1">
      <alignment horizontal="left" wrapText="1"/>
    </xf>
    <xf numFmtId="0" fontId="26" fillId="3" borderId="1" xfId="0" applyFont="1" applyFill="1" applyBorder="1" applyAlignment="1" applyProtection="1">
      <alignment horizontal="left"/>
      <protection locked="0"/>
    </xf>
    <xf numFmtId="0" fontId="4" fillId="2" borderId="0" xfId="0" applyFont="1" applyFill="1" applyAlignment="1">
      <alignment horizontal="left" vertical="center" wrapText="1"/>
    </xf>
    <xf numFmtId="0" fontId="6" fillId="2" borderId="0" xfId="0" applyFont="1" applyFill="1" applyAlignment="1">
      <alignment horizontal="left" vertical="center" wrapText="1"/>
    </xf>
    <xf numFmtId="0" fontId="3" fillId="3" borderId="1" xfId="0" applyFont="1" applyFill="1" applyBorder="1" applyAlignment="1" applyProtection="1">
      <alignment horizontal="left" wrapText="1"/>
      <protection locked="0"/>
    </xf>
    <xf numFmtId="0" fontId="3" fillId="3" borderId="1" xfId="0" applyFont="1" applyFill="1" applyBorder="1" applyAlignment="1">
      <alignment horizontal="left"/>
    </xf>
    <xf numFmtId="0" fontId="6" fillId="2" borderId="0" xfId="0" applyFont="1" applyFill="1" applyAlignment="1">
      <alignment horizontal="left" vertical="top"/>
    </xf>
    <xf numFmtId="0" fontId="6" fillId="0" borderId="0" xfId="0" applyFont="1" applyAlignment="1" applyProtection="1">
      <alignment horizontal="left"/>
      <protection locked="0"/>
    </xf>
    <xf numFmtId="0" fontId="4" fillId="2" borderId="0" xfId="0" applyFont="1" applyFill="1" applyAlignment="1">
      <alignment horizontal="left" vertical="top" wrapText="1"/>
    </xf>
    <xf numFmtId="0" fontId="4" fillId="3" borderId="1" xfId="0" applyFont="1" applyFill="1" applyBorder="1" applyAlignment="1" applyProtection="1">
      <alignment horizontal="left" vertical="top" wrapText="1"/>
      <protection locked="0"/>
    </xf>
    <xf numFmtId="0" fontId="44" fillId="2" borderId="3" xfId="0" applyFont="1" applyFill="1" applyBorder="1" applyAlignment="1">
      <alignment horizontal="left" vertical="top"/>
    </xf>
    <xf numFmtId="0" fontId="6" fillId="3" borderId="1" xfId="0" applyFont="1" applyFill="1" applyBorder="1" applyAlignment="1" applyProtection="1">
      <alignment horizontal="left"/>
      <protection locked="0"/>
    </xf>
    <xf numFmtId="0" fontId="24" fillId="4" borderId="0" xfId="0" applyFont="1" applyFill="1" applyAlignment="1">
      <alignment horizontal="left" vertical="center" wrapText="1"/>
    </xf>
    <xf numFmtId="0" fontId="51" fillId="4" borderId="0" xfId="0" applyFont="1" applyFill="1" applyAlignment="1">
      <alignment horizontal="right" vertical="center" wrapText="1"/>
    </xf>
    <xf numFmtId="0" fontId="60" fillId="10" borderId="4" xfId="0" applyFont="1" applyFill="1" applyBorder="1" applyAlignment="1">
      <alignment horizontal="center"/>
    </xf>
    <xf numFmtId="0" fontId="60" fillId="10" borderId="3" xfId="0" applyFont="1" applyFill="1" applyBorder="1" applyAlignment="1">
      <alignment horizontal="center"/>
    </xf>
    <xf numFmtId="0" fontId="60" fillId="10" borderId="5" xfId="0" applyFont="1" applyFill="1" applyBorder="1" applyAlignment="1">
      <alignment horizontal="center"/>
    </xf>
    <xf numFmtId="0" fontId="21" fillId="0" borderId="11" xfId="0" applyFont="1" applyBorder="1" applyAlignment="1">
      <alignment horizontal="right"/>
    </xf>
    <xf numFmtId="0" fontId="0" fillId="10" borderId="6" xfId="0" applyFill="1" applyBorder="1" applyAlignment="1">
      <alignment horizontal="left" wrapText="1"/>
    </xf>
    <xf numFmtId="0" fontId="0" fillId="10" borderId="0" xfId="0" applyFill="1" applyAlignment="1">
      <alignment horizontal="left" wrapText="1"/>
    </xf>
    <xf numFmtId="0" fontId="0" fillId="10" borderId="7" xfId="0" applyFill="1" applyBorder="1" applyAlignment="1">
      <alignment horizontal="left" wrapText="1"/>
    </xf>
    <xf numFmtId="0" fontId="0" fillId="10" borderId="8" xfId="0" applyFill="1" applyBorder="1" applyAlignment="1">
      <alignment horizontal="left" wrapText="1"/>
    </xf>
    <xf numFmtId="0" fontId="0" fillId="10" borderId="1" xfId="0" applyFill="1" applyBorder="1" applyAlignment="1">
      <alignment horizontal="left" wrapText="1"/>
    </xf>
    <xf numFmtId="0" fontId="0" fillId="10" borderId="9" xfId="0" applyFill="1" applyBorder="1" applyAlignment="1">
      <alignment horizontal="left" wrapText="1"/>
    </xf>
    <xf numFmtId="0" fontId="39" fillId="0" borderId="21" xfId="0" applyFont="1" applyBorder="1" applyAlignment="1" applyProtection="1">
      <alignment horizontal="center"/>
      <protection locked="0"/>
    </xf>
    <xf numFmtId="0" fontId="39" fillId="0" borderId="22" xfId="0" applyFont="1" applyBorder="1" applyAlignment="1" applyProtection="1">
      <alignment horizontal="center"/>
      <protection locked="0"/>
    </xf>
    <xf numFmtId="0" fontId="39" fillId="0" borderId="23" xfId="0" applyFont="1" applyBorder="1" applyAlignment="1" applyProtection="1">
      <alignment horizontal="center"/>
      <protection locked="0"/>
    </xf>
    <xf numFmtId="0" fontId="31" fillId="7" borderId="16" xfId="0" applyFont="1" applyFill="1" applyBorder="1" applyAlignment="1">
      <alignment horizontal="center" wrapText="1"/>
    </xf>
    <xf numFmtId="0" fontId="0" fillId="0" borderId="4" xfId="0" applyBorder="1" applyAlignment="1" applyProtection="1">
      <alignment horizontal="center"/>
      <protection locked="0"/>
    </xf>
    <xf numFmtId="0" fontId="0" fillId="0" borderId="5" xfId="0" applyBorder="1" applyAlignment="1" applyProtection="1">
      <alignment horizontal="center"/>
      <protection locked="0"/>
    </xf>
    <xf numFmtId="0" fontId="0" fillId="0" borderId="6" xfId="0" applyBorder="1" applyAlignment="1" applyProtection="1">
      <alignment horizontal="center"/>
      <protection locked="0"/>
    </xf>
    <xf numFmtId="0" fontId="0" fillId="0" borderId="7" xfId="0" applyBorder="1" applyAlignment="1" applyProtection="1">
      <alignment horizontal="center"/>
      <protection locked="0"/>
    </xf>
    <xf numFmtId="0" fontId="0" fillId="0" borderId="8" xfId="0" applyBorder="1" applyAlignment="1" applyProtection="1">
      <alignment horizontal="center"/>
      <protection locked="0"/>
    </xf>
    <xf numFmtId="0" fontId="0" fillId="0" borderId="9" xfId="0" applyBorder="1" applyAlignment="1" applyProtection="1">
      <alignment horizontal="center"/>
      <protection locked="0"/>
    </xf>
    <xf numFmtId="0" fontId="3" fillId="0" borderId="3" xfId="0" applyFont="1" applyBorder="1" applyAlignment="1" applyProtection="1">
      <alignment horizontal="center" wrapText="1"/>
      <protection locked="0"/>
    </xf>
    <xf numFmtId="0" fontId="3" fillId="0" borderId="0" xfId="0" applyFont="1" applyAlignment="1" applyProtection="1">
      <alignment horizontal="center" wrapText="1"/>
      <protection locked="0"/>
    </xf>
    <xf numFmtId="0" fontId="27" fillId="2" borderId="0" xfId="0" applyFont="1" applyFill="1" applyAlignment="1" applyProtection="1">
      <alignment horizontal="center" wrapText="1"/>
      <protection hidden="1"/>
    </xf>
    <xf numFmtId="0" fontId="4" fillId="9" borderId="1" xfId="0" applyFont="1" applyFill="1" applyBorder="1" applyAlignment="1" applyProtection="1">
      <alignment horizontal="center"/>
      <protection locked="0" hidden="1"/>
    </xf>
    <xf numFmtId="0" fontId="3" fillId="2" borderId="3" xfId="0" applyFont="1" applyFill="1" applyBorder="1" applyAlignment="1" applyProtection="1">
      <alignment horizontal="center"/>
      <protection locked="0"/>
    </xf>
    <xf numFmtId="0" fontId="4" fillId="2" borderId="3" xfId="0" applyFont="1" applyFill="1" applyBorder="1" applyAlignment="1" applyProtection="1">
      <alignment horizontal="center"/>
      <protection hidden="1"/>
    </xf>
    <xf numFmtId="0" fontId="4" fillId="2" borderId="3" xfId="0" applyFont="1" applyFill="1" applyBorder="1" applyAlignment="1" applyProtection="1">
      <alignment horizontal="center" vertical="top"/>
      <protection hidden="1"/>
    </xf>
    <xf numFmtId="14" fontId="3" fillId="9" borderId="1" xfId="2" applyNumberFormat="1" applyFont="1" applyFill="1" applyBorder="1" applyAlignment="1" applyProtection="1">
      <alignment horizontal="center"/>
      <protection locked="0"/>
    </xf>
    <xf numFmtId="0" fontId="10" fillId="3" borderId="1" xfId="0" applyFont="1" applyFill="1" applyBorder="1" applyAlignment="1" applyProtection="1">
      <protection locked="0"/>
    </xf>
  </cellXfs>
  <cellStyles count="9">
    <cellStyle name="Comma" xfId="1" builtinId="3"/>
    <cellStyle name="Comma 2 2" xfId="8" xr:uid="{00000000-0005-0000-0000-000001000000}"/>
    <cellStyle name="Currency" xfId="2" builtinId="4"/>
    <cellStyle name="Hyperlink" xfId="5" builtinId="8"/>
    <cellStyle name="Normal" xfId="0" builtinId="0"/>
    <cellStyle name="Normal 2 10" xfId="3" xr:uid="{00000000-0005-0000-0000-000005000000}"/>
    <cellStyle name="Normal 6" xfId="6" xr:uid="{00000000-0005-0000-0000-000006000000}"/>
    <cellStyle name="Percent" xfId="4" builtinId="5"/>
    <cellStyle name="Percent 2" xfId="7" xr:uid="{00000000-0005-0000-0000-000008000000}"/>
  </cellStyles>
  <dxfs count="15">
    <dxf>
      <fill>
        <patternFill>
          <bgColor theme="1"/>
        </patternFill>
      </fill>
    </dxf>
    <dxf>
      <fill>
        <patternFill>
          <bgColor theme="1"/>
        </patternFill>
      </fill>
    </dxf>
    <dxf>
      <fill>
        <patternFill>
          <bgColor theme="1" tint="4.9989318521683403E-2"/>
        </patternFill>
      </fill>
    </dxf>
    <dxf>
      <font>
        <color rgb="FF00B050"/>
      </font>
    </dxf>
    <dxf>
      <font>
        <color rgb="FFFF0000"/>
      </font>
    </dxf>
    <dxf>
      <font>
        <color rgb="FF00B050"/>
      </font>
    </dxf>
    <dxf>
      <font>
        <color rgb="FFFF0000"/>
      </font>
    </dxf>
    <dxf>
      <fill>
        <patternFill>
          <bgColor theme="1"/>
        </patternFill>
      </fill>
    </dxf>
    <dxf>
      <font>
        <b val="0"/>
        <i/>
        <color rgb="FFFF0000"/>
      </font>
    </dxf>
    <dxf>
      <fill>
        <patternFill>
          <bgColor theme="1"/>
        </patternFill>
      </fill>
    </dxf>
    <dxf>
      <fill>
        <patternFill>
          <bgColor theme="1" tint="4.9989318521683403E-2"/>
        </patternFill>
      </fill>
    </dxf>
    <dxf>
      <font>
        <color rgb="FF00B050"/>
      </font>
    </dxf>
    <dxf>
      <font>
        <color rgb="FFFF0000"/>
      </font>
    </dxf>
    <dxf>
      <fill>
        <patternFill>
          <bgColor rgb="FFFFFF00"/>
        </patternFill>
      </fill>
    </dxf>
    <dxf>
      <fill>
        <patternFill>
          <bgColor rgb="FFFFFF00"/>
        </patternFill>
      </fill>
    </dxf>
  </dxfs>
  <tableStyles count="0" defaultTableStyle="TableStyleMedium2" defaultPivotStyle="PivotStyleLight16"/>
  <colors>
    <mruColors>
      <color rgb="FFFFFF99"/>
      <color rgb="FFFFFFCC"/>
      <color rgb="FFFFCCCC"/>
      <color rgb="FFFF9999"/>
      <color rgb="FF65A7DD"/>
      <color rgb="FFC1D82F"/>
      <color rgb="FF84B9E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haredStrings" Target="sharedStrings.xml"/><Relationship Id="rId18" Type="http://schemas.microsoft.com/office/2006/relationships/vbaProject" Target="vbaProject.bin"/><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5.PNG"/><Relationship Id="rId4"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601980</xdr:colOff>
          <xdr:row>11</xdr:row>
          <xdr:rowOff>266700</xdr:rowOff>
        </xdr:from>
        <xdr:to>
          <xdr:col>4</xdr:col>
          <xdr:colOff>220980</xdr:colOff>
          <xdr:row>12</xdr:row>
          <xdr:rowOff>182880</xdr:rowOff>
        </xdr:to>
        <xdr:sp macro="" textlink="">
          <xdr:nvSpPr>
            <xdr:cNvPr id="16385" name="Check Box 1" hidden="1">
              <a:extLst>
                <a:ext uri="{63B3BB69-23CF-44E3-9099-C40C66FF867C}">
                  <a14:compatExt spid="_x0000_s16385"/>
                </a:ext>
                <a:ext uri="{FF2B5EF4-FFF2-40B4-BE49-F238E27FC236}">
                  <a16:creationId xmlns:a16="http://schemas.microsoft.com/office/drawing/2014/main" id="{00000000-0008-0000-0000-00000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83820</xdr:colOff>
          <xdr:row>11</xdr:row>
          <xdr:rowOff>266700</xdr:rowOff>
        </xdr:from>
        <xdr:to>
          <xdr:col>5</xdr:col>
          <xdr:colOff>335280</xdr:colOff>
          <xdr:row>12</xdr:row>
          <xdr:rowOff>182880</xdr:rowOff>
        </xdr:to>
        <xdr:sp macro="" textlink="">
          <xdr:nvSpPr>
            <xdr:cNvPr id="16386" name="Check Box 2" hidden="1">
              <a:extLst>
                <a:ext uri="{63B3BB69-23CF-44E3-9099-C40C66FF867C}">
                  <a14:compatExt spid="_x0000_s16386"/>
                </a:ext>
                <a:ext uri="{FF2B5EF4-FFF2-40B4-BE49-F238E27FC236}">
                  <a16:creationId xmlns:a16="http://schemas.microsoft.com/office/drawing/2014/main" id="{00000000-0008-0000-0000-00000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19</xdr:row>
          <xdr:rowOff>190500</xdr:rowOff>
        </xdr:from>
        <xdr:to>
          <xdr:col>0</xdr:col>
          <xdr:colOff>259080</xdr:colOff>
          <xdr:row>21</xdr:row>
          <xdr:rowOff>7620</xdr:rowOff>
        </xdr:to>
        <xdr:sp macro="" textlink="">
          <xdr:nvSpPr>
            <xdr:cNvPr id="16387" name="Check Box 3" hidden="1">
              <a:extLst>
                <a:ext uri="{63B3BB69-23CF-44E3-9099-C40C66FF867C}">
                  <a14:compatExt spid="_x0000_s16387"/>
                </a:ext>
                <a:ext uri="{FF2B5EF4-FFF2-40B4-BE49-F238E27FC236}">
                  <a16:creationId xmlns:a16="http://schemas.microsoft.com/office/drawing/2014/main" id="{00000000-0008-0000-0000-00000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640080</xdr:colOff>
          <xdr:row>19</xdr:row>
          <xdr:rowOff>182880</xdr:rowOff>
        </xdr:from>
        <xdr:to>
          <xdr:col>2</xdr:col>
          <xdr:colOff>38100</xdr:colOff>
          <xdr:row>21</xdr:row>
          <xdr:rowOff>0</xdr:rowOff>
        </xdr:to>
        <xdr:sp macro="" textlink="">
          <xdr:nvSpPr>
            <xdr:cNvPr id="16388" name="Check Box 4" hidden="1">
              <a:extLst>
                <a:ext uri="{63B3BB69-23CF-44E3-9099-C40C66FF867C}">
                  <a14:compatExt spid="_x0000_s16388"/>
                </a:ext>
                <a:ext uri="{FF2B5EF4-FFF2-40B4-BE49-F238E27FC236}">
                  <a16:creationId xmlns:a16="http://schemas.microsoft.com/office/drawing/2014/main" id="{00000000-0008-0000-0000-00000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19</xdr:row>
          <xdr:rowOff>182880</xdr:rowOff>
        </xdr:from>
        <xdr:to>
          <xdr:col>4</xdr:col>
          <xdr:colOff>30480</xdr:colOff>
          <xdr:row>21</xdr:row>
          <xdr:rowOff>0</xdr:rowOff>
        </xdr:to>
        <xdr:sp macro="" textlink="">
          <xdr:nvSpPr>
            <xdr:cNvPr id="16389" name="Check Box 5" hidden="1">
              <a:extLst>
                <a:ext uri="{63B3BB69-23CF-44E3-9099-C40C66FF867C}">
                  <a14:compatExt spid="_x0000_s16389"/>
                </a:ext>
                <a:ext uri="{FF2B5EF4-FFF2-40B4-BE49-F238E27FC236}">
                  <a16:creationId xmlns:a16="http://schemas.microsoft.com/office/drawing/2014/main" id="{00000000-0008-0000-0000-000005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20</xdr:row>
          <xdr:rowOff>182880</xdr:rowOff>
        </xdr:from>
        <xdr:to>
          <xdr:col>0</xdr:col>
          <xdr:colOff>228600</xdr:colOff>
          <xdr:row>22</xdr:row>
          <xdr:rowOff>0</xdr:rowOff>
        </xdr:to>
        <xdr:sp macro="" textlink="">
          <xdr:nvSpPr>
            <xdr:cNvPr id="16390" name="Check Box 6" hidden="1">
              <a:extLst>
                <a:ext uri="{63B3BB69-23CF-44E3-9099-C40C66FF867C}">
                  <a14:compatExt spid="_x0000_s16390"/>
                </a:ext>
                <a:ext uri="{FF2B5EF4-FFF2-40B4-BE49-F238E27FC236}">
                  <a16:creationId xmlns:a16="http://schemas.microsoft.com/office/drawing/2014/main" id="{00000000-0008-0000-0000-000006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640080</xdr:colOff>
          <xdr:row>20</xdr:row>
          <xdr:rowOff>182880</xdr:rowOff>
        </xdr:from>
        <xdr:to>
          <xdr:col>2</xdr:col>
          <xdr:colOff>68580</xdr:colOff>
          <xdr:row>22</xdr:row>
          <xdr:rowOff>7620</xdr:rowOff>
        </xdr:to>
        <xdr:sp macro="" textlink="">
          <xdr:nvSpPr>
            <xdr:cNvPr id="16391" name="Check Box 7" hidden="1">
              <a:extLst>
                <a:ext uri="{63B3BB69-23CF-44E3-9099-C40C66FF867C}">
                  <a14:compatExt spid="_x0000_s16391"/>
                </a:ext>
                <a:ext uri="{FF2B5EF4-FFF2-40B4-BE49-F238E27FC236}">
                  <a16:creationId xmlns:a16="http://schemas.microsoft.com/office/drawing/2014/main" id="{00000000-0008-0000-0000-000007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46</xdr:row>
          <xdr:rowOff>7620</xdr:rowOff>
        </xdr:from>
        <xdr:to>
          <xdr:col>0</xdr:col>
          <xdr:colOff>190500</xdr:colOff>
          <xdr:row>47</xdr:row>
          <xdr:rowOff>0</xdr:rowOff>
        </xdr:to>
        <xdr:sp macro="" textlink="">
          <xdr:nvSpPr>
            <xdr:cNvPr id="16392" name="Check Box 8" hidden="1">
              <a:extLst>
                <a:ext uri="{63B3BB69-23CF-44E3-9099-C40C66FF867C}">
                  <a14:compatExt spid="_x0000_s16392"/>
                </a:ext>
                <a:ext uri="{FF2B5EF4-FFF2-40B4-BE49-F238E27FC236}">
                  <a16:creationId xmlns:a16="http://schemas.microsoft.com/office/drawing/2014/main" id="{00000000-0008-0000-0000-000008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47</xdr:row>
          <xdr:rowOff>7620</xdr:rowOff>
        </xdr:from>
        <xdr:to>
          <xdr:col>0</xdr:col>
          <xdr:colOff>198120</xdr:colOff>
          <xdr:row>47</xdr:row>
          <xdr:rowOff>190500</xdr:rowOff>
        </xdr:to>
        <xdr:sp macro="" textlink="">
          <xdr:nvSpPr>
            <xdr:cNvPr id="16393" name="Check Box 9" hidden="1">
              <a:extLst>
                <a:ext uri="{63B3BB69-23CF-44E3-9099-C40C66FF867C}">
                  <a14:compatExt spid="_x0000_s16393"/>
                </a:ext>
                <a:ext uri="{FF2B5EF4-FFF2-40B4-BE49-F238E27FC236}">
                  <a16:creationId xmlns:a16="http://schemas.microsoft.com/office/drawing/2014/main" id="{00000000-0008-0000-0000-000009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617220</xdr:colOff>
          <xdr:row>26</xdr:row>
          <xdr:rowOff>190500</xdr:rowOff>
        </xdr:from>
        <xdr:to>
          <xdr:col>8</xdr:col>
          <xdr:colOff>220980</xdr:colOff>
          <xdr:row>28</xdr:row>
          <xdr:rowOff>0</xdr:rowOff>
        </xdr:to>
        <xdr:sp macro="" textlink="">
          <xdr:nvSpPr>
            <xdr:cNvPr id="16394" name="Check Box 10" hidden="1">
              <a:extLst>
                <a:ext uri="{63B3BB69-23CF-44E3-9099-C40C66FF867C}">
                  <a14:compatExt spid="_x0000_s16394"/>
                </a:ext>
                <a:ext uri="{FF2B5EF4-FFF2-40B4-BE49-F238E27FC236}">
                  <a16:creationId xmlns:a16="http://schemas.microsoft.com/office/drawing/2014/main" id="{00000000-0008-0000-0000-00000A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807720</xdr:colOff>
          <xdr:row>27</xdr:row>
          <xdr:rowOff>0</xdr:rowOff>
        </xdr:from>
        <xdr:to>
          <xdr:col>10</xdr:col>
          <xdr:colOff>68580</xdr:colOff>
          <xdr:row>27</xdr:row>
          <xdr:rowOff>190500</xdr:rowOff>
        </xdr:to>
        <xdr:sp macro="" textlink="">
          <xdr:nvSpPr>
            <xdr:cNvPr id="16395" name="Check Box 11" hidden="1">
              <a:extLst>
                <a:ext uri="{63B3BB69-23CF-44E3-9099-C40C66FF867C}">
                  <a14:compatExt spid="_x0000_s16395"/>
                </a:ext>
                <a:ext uri="{FF2B5EF4-FFF2-40B4-BE49-F238E27FC236}">
                  <a16:creationId xmlns:a16="http://schemas.microsoft.com/office/drawing/2014/main" id="{00000000-0008-0000-0000-00000B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31</xdr:row>
          <xdr:rowOff>190500</xdr:rowOff>
        </xdr:from>
        <xdr:to>
          <xdr:col>9</xdr:col>
          <xdr:colOff>236220</xdr:colOff>
          <xdr:row>32</xdr:row>
          <xdr:rowOff>182880</xdr:rowOff>
        </xdr:to>
        <xdr:sp macro="" textlink="">
          <xdr:nvSpPr>
            <xdr:cNvPr id="16396" name="Check Box 12" hidden="1">
              <a:extLst>
                <a:ext uri="{63B3BB69-23CF-44E3-9099-C40C66FF867C}">
                  <a14:compatExt spid="_x0000_s16396"/>
                </a:ext>
                <a:ext uri="{FF2B5EF4-FFF2-40B4-BE49-F238E27FC236}">
                  <a16:creationId xmlns:a16="http://schemas.microsoft.com/office/drawing/2014/main" id="{00000000-0008-0000-0000-00000C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487680</xdr:colOff>
          <xdr:row>31</xdr:row>
          <xdr:rowOff>190500</xdr:rowOff>
        </xdr:from>
        <xdr:to>
          <xdr:col>10</xdr:col>
          <xdr:colOff>693420</xdr:colOff>
          <xdr:row>32</xdr:row>
          <xdr:rowOff>182880</xdr:rowOff>
        </xdr:to>
        <xdr:sp macro="" textlink="">
          <xdr:nvSpPr>
            <xdr:cNvPr id="16397" name="Check Box 13" hidden="1">
              <a:extLst>
                <a:ext uri="{63B3BB69-23CF-44E3-9099-C40C66FF867C}">
                  <a14:compatExt spid="_x0000_s16397"/>
                </a:ext>
                <a:ext uri="{FF2B5EF4-FFF2-40B4-BE49-F238E27FC236}">
                  <a16:creationId xmlns:a16="http://schemas.microsoft.com/office/drawing/2014/main" id="{00000000-0008-0000-0000-00000D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487680</xdr:colOff>
          <xdr:row>33</xdr:row>
          <xdr:rowOff>7620</xdr:rowOff>
        </xdr:from>
        <xdr:to>
          <xdr:col>10</xdr:col>
          <xdr:colOff>640080</xdr:colOff>
          <xdr:row>33</xdr:row>
          <xdr:rowOff>160020</xdr:rowOff>
        </xdr:to>
        <xdr:sp macro="" textlink="">
          <xdr:nvSpPr>
            <xdr:cNvPr id="16398" name="Check Box 14" hidden="1">
              <a:extLst>
                <a:ext uri="{63B3BB69-23CF-44E3-9099-C40C66FF867C}">
                  <a14:compatExt spid="_x0000_s16398"/>
                </a:ext>
                <a:ext uri="{FF2B5EF4-FFF2-40B4-BE49-F238E27FC236}">
                  <a16:creationId xmlns:a16="http://schemas.microsoft.com/office/drawing/2014/main" id="{00000000-0008-0000-0000-00000E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20</xdr:row>
          <xdr:rowOff>182880</xdr:rowOff>
        </xdr:from>
        <xdr:to>
          <xdr:col>4</xdr:col>
          <xdr:colOff>30480</xdr:colOff>
          <xdr:row>22</xdr:row>
          <xdr:rowOff>0</xdr:rowOff>
        </xdr:to>
        <xdr:sp macro="" textlink="">
          <xdr:nvSpPr>
            <xdr:cNvPr id="16399" name="Check Box 15" hidden="1">
              <a:extLst>
                <a:ext uri="{63B3BB69-23CF-44E3-9099-C40C66FF867C}">
                  <a14:compatExt spid="_x0000_s16399"/>
                </a:ext>
                <a:ext uri="{FF2B5EF4-FFF2-40B4-BE49-F238E27FC236}">
                  <a16:creationId xmlns:a16="http://schemas.microsoft.com/office/drawing/2014/main" id="{00000000-0008-0000-0000-00000F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21</xdr:row>
          <xdr:rowOff>182880</xdr:rowOff>
        </xdr:from>
        <xdr:to>
          <xdr:col>0</xdr:col>
          <xdr:colOff>259080</xdr:colOff>
          <xdr:row>23</xdr:row>
          <xdr:rowOff>0</xdr:rowOff>
        </xdr:to>
        <xdr:sp macro="" textlink="">
          <xdr:nvSpPr>
            <xdr:cNvPr id="16400" name="Check Box 16" hidden="1">
              <a:extLst>
                <a:ext uri="{63B3BB69-23CF-44E3-9099-C40C66FF867C}">
                  <a14:compatExt spid="_x0000_s16400"/>
                </a:ext>
                <a:ext uri="{FF2B5EF4-FFF2-40B4-BE49-F238E27FC236}">
                  <a16:creationId xmlns:a16="http://schemas.microsoft.com/office/drawing/2014/main" id="{00000000-0008-0000-0000-000010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23</xdr:row>
          <xdr:rowOff>190500</xdr:rowOff>
        </xdr:from>
        <xdr:to>
          <xdr:col>0</xdr:col>
          <xdr:colOff>259080</xdr:colOff>
          <xdr:row>25</xdr:row>
          <xdr:rowOff>7620</xdr:rowOff>
        </xdr:to>
        <xdr:sp macro="" textlink="">
          <xdr:nvSpPr>
            <xdr:cNvPr id="16401" name="Check Box 17" hidden="1">
              <a:extLst>
                <a:ext uri="{63B3BB69-23CF-44E3-9099-C40C66FF867C}">
                  <a14:compatExt spid="_x0000_s16401"/>
                </a:ext>
                <a:ext uri="{FF2B5EF4-FFF2-40B4-BE49-F238E27FC236}">
                  <a16:creationId xmlns:a16="http://schemas.microsoft.com/office/drawing/2014/main" id="{00000000-0008-0000-0000-00001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640080</xdr:colOff>
          <xdr:row>60</xdr:row>
          <xdr:rowOff>160020</xdr:rowOff>
        </xdr:from>
        <xdr:to>
          <xdr:col>4</xdr:col>
          <xdr:colOff>236220</xdr:colOff>
          <xdr:row>61</xdr:row>
          <xdr:rowOff>182880</xdr:rowOff>
        </xdr:to>
        <xdr:sp macro="" textlink="">
          <xdr:nvSpPr>
            <xdr:cNvPr id="16403" name="Check Box 19" hidden="1">
              <a:extLst>
                <a:ext uri="{63B3BB69-23CF-44E3-9099-C40C66FF867C}">
                  <a14:compatExt spid="_x0000_s16403"/>
                </a:ext>
                <a:ext uri="{FF2B5EF4-FFF2-40B4-BE49-F238E27FC236}">
                  <a16:creationId xmlns:a16="http://schemas.microsoft.com/office/drawing/2014/main" id="{00000000-0008-0000-0000-00001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60</xdr:row>
          <xdr:rowOff>160020</xdr:rowOff>
        </xdr:from>
        <xdr:to>
          <xdr:col>3</xdr:col>
          <xdr:colOff>297180</xdr:colOff>
          <xdr:row>61</xdr:row>
          <xdr:rowOff>182880</xdr:rowOff>
        </xdr:to>
        <xdr:sp macro="" textlink="">
          <xdr:nvSpPr>
            <xdr:cNvPr id="16404" name="Check Box 20" hidden="1">
              <a:extLst>
                <a:ext uri="{63B3BB69-23CF-44E3-9099-C40C66FF867C}">
                  <a14:compatExt spid="_x0000_s16404"/>
                </a:ext>
                <a:ext uri="{FF2B5EF4-FFF2-40B4-BE49-F238E27FC236}">
                  <a16:creationId xmlns:a16="http://schemas.microsoft.com/office/drawing/2014/main" id="{00000000-0008-0000-0000-00001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62</xdr:row>
          <xdr:rowOff>182880</xdr:rowOff>
        </xdr:from>
        <xdr:to>
          <xdr:col>0</xdr:col>
          <xdr:colOff>259080</xdr:colOff>
          <xdr:row>64</xdr:row>
          <xdr:rowOff>7620</xdr:rowOff>
        </xdr:to>
        <xdr:sp macro="" textlink="">
          <xdr:nvSpPr>
            <xdr:cNvPr id="16405" name="Check Box 21" hidden="1">
              <a:extLst>
                <a:ext uri="{63B3BB69-23CF-44E3-9099-C40C66FF867C}">
                  <a14:compatExt spid="_x0000_s16405"/>
                </a:ext>
                <a:ext uri="{FF2B5EF4-FFF2-40B4-BE49-F238E27FC236}">
                  <a16:creationId xmlns:a16="http://schemas.microsoft.com/office/drawing/2014/main" id="{00000000-0008-0000-0000-000015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62</xdr:row>
          <xdr:rowOff>182880</xdr:rowOff>
        </xdr:from>
        <xdr:to>
          <xdr:col>1</xdr:col>
          <xdr:colOff>259080</xdr:colOff>
          <xdr:row>64</xdr:row>
          <xdr:rowOff>7620</xdr:rowOff>
        </xdr:to>
        <xdr:sp macro="" textlink="">
          <xdr:nvSpPr>
            <xdr:cNvPr id="16406" name="Check Box 22" hidden="1">
              <a:extLst>
                <a:ext uri="{63B3BB69-23CF-44E3-9099-C40C66FF867C}">
                  <a14:compatExt spid="_x0000_s16406"/>
                </a:ext>
                <a:ext uri="{FF2B5EF4-FFF2-40B4-BE49-F238E27FC236}">
                  <a16:creationId xmlns:a16="http://schemas.microsoft.com/office/drawing/2014/main" id="{00000000-0008-0000-0000-000016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647700</xdr:colOff>
          <xdr:row>62</xdr:row>
          <xdr:rowOff>182880</xdr:rowOff>
        </xdr:from>
        <xdr:to>
          <xdr:col>2</xdr:col>
          <xdr:colOff>68580</xdr:colOff>
          <xdr:row>64</xdr:row>
          <xdr:rowOff>7620</xdr:rowOff>
        </xdr:to>
        <xdr:sp macro="" textlink="">
          <xdr:nvSpPr>
            <xdr:cNvPr id="16407" name="Check Box 23" hidden="1">
              <a:extLst>
                <a:ext uri="{63B3BB69-23CF-44E3-9099-C40C66FF867C}">
                  <a14:compatExt spid="_x0000_s16407"/>
                </a:ext>
                <a:ext uri="{FF2B5EF4-FFF2-40B4-BE49-F238E27FC236}">
                  <a16:creationId xmlns:a16="http://schemas.microsoft.com/office/drawing/2014/main" id="{00000000-0008-0000-0000-000017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106680</xdr:colOff>
          <xdr:row>27</xdr:row>
          <xdr:rowOff>0</xdr:rowOff>
        </xdr:from>
        <xdr:to>
          <xdr:col>9</xdr:col>
          <xdr:colOff>381000</xdr:colOff>
          <xdr:row>27</xdr:row>
          <xdr:rowOff>190500</xdr:rowOff>
        </xdr:to>
        <xdr:sp macro="" textlink="">
          <xdr:nvSpPr>
            <xdr:cNvPr id="16408" name="Check Box 24" hidden="1">
              <a:extLst>
                <a:ext uri="{63B3BB69-23CF-44E3-9099-C40C66FF867C}">
                  <a14:compatExt spid="_x0000_s16408"/>
                </a:ext>
                <a:ext uri="{FF2B5EF4-FFF2-40B4-BE49-F238E27FC236}">
                  <a16:creationId xmlns:a16="http://schemas.microsoft.com/office/drawing/2014/main" id="{00000000-0008-0000-0000-000018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33</xdr:row>
          <xdr:rowOff>7620</xdr:rowOff>
        </xdr:from>
        <xdr:to>
          <xdr:col>9</xdr:col>
          <xdr:colOff>198120</xdr:colOff>
          <xdr:row>33</xdr:row>
          <xdr:rowOff>160020</xdr:rowOff>
        </xdr:to>
        <xdr:sp macro="" textlink="">
          <xdr:nvSpPr>
            <xdr:cNvPr id="16409" name="Check Box 25" hidden="1">
              <a:extLst>
                <a:ext uri="{63B3BB69-23CF-44E3-9099-C40C66FF867C}">
                  <a14:compatExt spid="_x0000_s16409"/>
                </a:ext>
                <a:ext uri="{FF2B5EF4-FFF2-40B4-BE49-F238E27FC236}">
                  <a16:creationId xmlns:a16="http://schemas.microsoft.com/office/drawing/2014/main" id="{00000000-0008-0000-0000-000019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54</xdr:row>
          <xdr:rowOff>0</xdr:rowOff>
        </xdr:from>
        <xdr:to>
          <xdr:col>8</xdr:col>
          <xdr:colOff>259080</xdr:colOff>
          <xdr:row>55</xdr:row>
          <xdr:rowOff>7620</xdr:rowOff>
        </xdr:to>
        <xdr:sp macro="" textlink="">
          <xdr:nvSpPr>
            <xdr:cNvPr id="16410" name="Check Box 26" hidden="1">
              <a:extLst>
                <a:ext uri="{63B3BB69-23CF-44E3-9099-C40C66FF867C}">
                  <a14:compatExt spid="_x0000_s16410"/>
                </a:ext>
                <a:ext uri="{FF2B5EF4-FFF2-40B4-BE49-F238E27FC236}">
                  <a16:creationId xmlns:a16="http://schemas.microsoft.com/office/drawing/2014/main" id="{00000000-0008-0000-0000-00001A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838200</xdr:colOff>
          <xdr:row>54</xdr:row>
          <xdr:rowOff>0</xdr:rowOff>
        </xdr:from>
        <xdr:to>
          <xdr:col>10</xdr:col>
          <xdr:colOff>45720</xdr:colOff>
          <xdr:row>55</xdr:row>
          <xdr:rowOff>7620</xdr:rowOff>
        </xdr:to>
        <xdr:sp macro="" textlink="">
          <xdr:nvSpPr>
            <xdr:cNvPr id="16411" name="Check Box 27" hidden="1">
              <a:extLst>
                <a:ext uri="{63B3BB69-23CF-44E3-9099-C40C66FF867C}">
                  <a14:compatExt spid="_x0000_s16411"/>
                </a:ext>
                <a:ext uri="{FF2B5EF4-FFF2-40B4-BE49-F238E27FC236}">
                  <a16:creationId xmlns:a16="http://schemas.microsoft.com/office/drawing/2014/main" id="{00000000-0008-0000-0000-00001B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152400</xdr:colOff>
          <xdr:row>55</xdr:row>
          <xdr:rowOff>190500</xdr:rowOff>
        </xdr:from>
        <xdr:to>
          <xdr:col>11</xdr:col>
          <xdr:colOff>411480</xdr:colOff>
          <xdr:row>57</xdr:row>
          <xdr:rowOff>7620</xdr:rowOff>
        </xdr:to>
        <xdr:sp macro="" textlink="">
          <xdr:nvSpPr>
            <xdr:cNvPr id="16412" name="Check Box 28" hidden="1">
              <a:extLst>
                <a:ext uri="{63B3BB69-23CF-44E3-9099-C40C66FF867C}">
                  <a14:compatExt spid="_x0000_s16412"/>
                </a:ext>
                <a:ext uri="{FF2B5EF4-FFF2-40B4-BE49-F238E27FC236}">
                  <a16:creationId xmlns:a16="http://schemas.microsoft.com/office/drawing/2014/main" id="{00000000-0008-0000-0000-00001C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54</xdr:row>
          <xdr:rowOff>182880</xdr:rowOff>
        </xdr:from>
        <xdr:to>
          <xdr:col>8</xdr:col>
          <xdr:colOff>259080</xdr:colOff>
          <xdr:row>56</xdr:row>
          <xdr:rowOff>30480</xdr:rowOff>
        </xdr:to>
        <xdr:sp macro="" textlink="">
          <xdr:nvSpPr>
            <xdr:cNvPr id="16413" name="Check Box 29" hidden="1">
              <a:extLst>
                <a:ext uri="{63B3BB69-23CF-44E3-9099-C40C66FF867C}">
                  <a14:compatExt spid="_x0000_s16413"/>
                </a:ext>
                <a:ext uri="{FF2B5EF4-FFF2-40B4-BE49-F238E27FC236}">
                  <a16:creationId xmlns:a16="http://schemas.microsoft.com/office/drawing/2014/main" id="{00000000-0008-0000-0000-00001D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838200</xdr:colOff>
          <xdr:row>55</xdr:row>
          <xdr:rowOff>190500</xdr:rowOff>
        </xdr:from>
        <xdr:to>
          <xdr:col>10</xdr:col>
          <xdr:colOff>68580</xdr:colOff>
          <xdr:row>57</xdr:row>
          <xdr:rowOff>7620</xdr:rowOff>
        </xdr:to>
        <xdr:sp macro="" textlink="">
          <xdr:nvSpPr>
            <xdr:cNvPr id="16414" name="Check Box 30" hidden="1">
              <a:extLst>
                <a:ext uri="{63B3BB69-23CF-44E3-9099-C40C66FF867C}">
                  <a14:compatExt spid="_x0000_s16414"/>
                </a:ext>
                <a:ext uri="{FF2B5EF4-FFF2-40B4-BE49-F238E27FC236}">
                  <a16:creationId xmlns:a16="http://schemas.microsoft.com/office/drawing/2014/main" id="{00000000-0008-0000-0000-00001E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838200</xdr:colOff>
          <xdr:row>54</xdr:row>
          <xdr:rowOff>182880</xdr:rowOff>
        </xdr:from>
        <xdr:to>
          <xdr:col>10</xdr:col>
          <xdr:colOff>68580</xdr:colOff>
          <xdr:row>56</xdr:row>
          <xdr:rowOff>0</xdr:rowOff>
        </xdr:to>
        <xdr:sp macro="" textlink="">
          <xdr:nvSpPr>
            <xdr:cNvPr id="16415" name="Check Box 31" hidden="1">
              <a:extLst>
                <a:ext uri="{63B3BB69-23CF-44E3-9099-C40C66FF867C}">
                  <a14:compatExt spid="_x0000_s16415"/>
                </a:ext>
                <a:ext uri="{FF2B5EF4-FFF2-40B4-BE49-F238E27FC236}">
                  <a16:creationId xmlns:a16="http://schemas.microsoft.com/office/drawing/2014/main" id="{00000000-0008-0000-0000-00001F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21</xdr:row>
          <xdr:rowOff>182880</xdr:rowOff>
        </xdr:from>
        <xdr:to>
          <xdr:col>4</xdr:col>
          <xdr:colOff>30480</xdr:colOff>
          <xdr:row>23</xdr:row>
          <xdr:rowOff>0</xdr:rowOff>
        </xdr:to>
        <xdr:sp macro="" textlink="">
          <xdr:nvSpPr>
            <xdr:cNvPr id="16416" name="Check Box 32" hidden="1">
              <a:extLst>
                <a:ext uri="{63B3BB69-23CF-44E3-9099-C40C66FF867C}">
                  <a14:compatExt spid="_x0000_s16416"/>
                </a:ext>
                <a:ext uri="{FF2B5EF4-FFF2-40B4-BE49-F238E27FC236}">
                  <a16:creationId xmlns:a16="http://schemas.microsoft.com/office/drawing/2014/main" id="{00000000-0008-0000-0000-000020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21</xdr:row>
          <xdr:rowOff>182880</xdr:rowOff>
        </xdr:from>
        <xdr:to>
          <xdr:col>0</xdr:col>
          <xdr:colOff>259080</xdr:colOff>
          <xdr:row>23</xdr:row>
          <xdr:rowOff>0</xdr:rowOff>
        </xdr:to>
        <xdr:sp macro="" textlink="">
          <xdr:nvSpPr>
            <xdr:cNvPr id="16417" name="Check Box 33" hidden="1">
              <a:extLst>
                <a:ext uri="{63B3BB69-23CF-44E3-9099-C40C66FF867C}">
                  <a14:compatExt spid="_x0000_s16417"/>
                </a:ext>
                <a:ext uri="{FF2B5EF4-FFF2-40B4-BE49-F238E27FC236}">
                  <a16:creationId xmlns:a16="http://schemas.microsoft.com/office/drawing/2014/main" id="{00000000-0008-0000-0000-00002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22</xdr:row>
          <xdr:rowOff>182880</xdr:rowOff>
        </xdr:from>
        <xdr:to>
          <xdr:col>0</xdr:col>
          <xdr:colOff>259080</xdr:colOff>
          <xdr:row>24</xdr:row>
          <xdr:rowOff>0</xdr:rowOff>
        </xdr:to>
        <xdr:sp macro="" textlink="">
          <xdr:nvSpPr>
            <xdr:cNvPr id="16418" name="Check Box 34" hidden="1">
              <a:extLst>
                <a:ext uri="{63B3BB69-23CF-44E3-9099-C40C66FF867C}">
                  <a14:compatExt spid="_x0000_s16418"/>
                </a:ext>
                <a:ext uri="{FF2B5EF4-FFF2-40B4-BE49-F238E27FC236}">
                  <a16:creationId xmlns:a16="http://schemas.microsoft.com/office/drawing/2014/main" id="{00000000-0008-0000-0000-00002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22</xdr:row>
          <xdr:rowOff>182880</xdr:rowOff>
        </xdr:from>
        <xdr:to>
          <xdr:col>0</xdr:col>
          <xdr:colOff>259080</xdr:colOff>
          <xdr:row>24</xdr:row>
          <xdr:rowOff>0</xdr:rowOff>
        </xdr:to>
        <xdr:sp macro="" textlink="">
          <xdr:nvSpPr>
            <xdr:cNvPr id="16419" name="Check Box 35" hidden="1">
              <a:extLst>
                <a:ext uri="{63B3BB69-23CF-44E3-9099-C40C66FF867C}">
                  <a14:compatExt spid="_x0000_s16419"/>
                </a:ext>
                <a:ext uri="{FF2B5EF4-FFF2-40B4-BE49-F238E27FC236}">
                  <a16:creationId xmlns:a16="http://schemas.microsoft.com/office/drawing/2014/main" id="{00000000-0008-0000-0000-00002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54</xdr:row>
          <xdr:rowOff>0</xdr:rowOff>
        </xdr:from>
        <xdr:to>
          <xdr:col>8</xdr:col>
          <xdr:colOff>259080</xdr:colOff>
          <xdr:row>55</xdr:row>
          <xdr:rowOff>7620</xdr:rowOff>
        </xdr:to>
        <xdr:sp macro="" textlink="">
          <xdr:nvSpPr>
            <xdr:cNvPr id="16420" name="Check Box 36" hidden="1">
              <a:extLst>
                <a:ext uri="{63B3BB69-23CF-44E3-9099-C40C66FF867C}">
                  <a14:compatExt spid="_x0000_s16420"/>
                </a:ext>
                <a:ext uri="{FF2B5EF4-FFF2-40B4-BE49-F238E27FC236}">
                  <a16:creationId xmlns:a16="http://schemas.microsoft.com/office/drawing/2014/main" id="{00000000-0008-0000-0000-00002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152400</xdr:colOff>
          <xdr:row>54</xdr:row>
          <xdr:rowOff>0</xdr:rowOff>
        </xdr:from>
        <xdr:to>
          <xdr:col>11</xdr:col>
          <xdr:colOff>373380</xdr:colOff>
          <xdr:row>55</xdr:row>
          <xdr:rowOff>7620</xdr:rowOff>
        </xdr:to>
        <xdr:sp macro="" textlink="">
          <xdr:nvSpPr>
            <xdr:cNvPr id="16421" name="Check Box 37" hidden="1">
              <a:extLst>
                <a:ext uri="{63B3BB69-23CF-44E3-9099-C40C66FF867C}">
                  <a14:compatExt spid="_x0000_s16421"/>
                </a:ext>
                <a:ext uri="{FF2B5EF4-FFF2-40B4-BE49-F238E27FC236}">
                  <a16:creationId xmlns:a16="http://schemas.microsoft.com/office/drawing/2014/main" id="{00000000-0008-0000-0000-000025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502920</xdr:colOff>
          <xdr:row>29</xdr:row>
          <xdr:rowOff>182880</xdr:rowOff>
        </xdr:from>
        <xdr:to>
          <xdr:col>8</xdr:col>
          <xdr:colOff>236220</xdr:colOff>
          <xdr:row>30</xdr:row>
          <xdr:rowOff>190500</xdr:rowOff>
        </xdr:to>
        <xdr:sp macro="" textlink="">
          <xdr:nvSpPr>
            <xdr:cNvPr id="16422" name="Check Box 38" hidden="1">
              <a:extLst>
                <a:ext uri="{63B3BB69-23CF-44E3-9099-C40C66FF867C}">
                  <a14:compatExt spid="_x0000_s16422"/>
                </a:ext>
                <a:ext uri="{FF2B5EF4-FFF2-40B4-BE49-F238E27FC236}">
                  <a16:creationId xmlns:a16="http://schemas.microsoft.com/office/drawing/2014/main" id="{00000000-0008-0000-0000-000026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601980</xdr:colOff>
          <xdr:row>29</xdr:row>
          <xdr:rowOff>182880</xdr:rowOff>
        </xdr:from>
        <xdr:to>
          <xdr:col>9</xdr:col>
          <xdr:colOff>160020</xdr:colOff>
          <xdr:row>30</xdr:row>
          <xdr:rowOff>190500</xdr:rowOff>
        </xdr:to>
        <xdr:sp macro="" textlink="">
          <xdr:nvSpPr>
            <xdr:cNvPr id="16423" name="Check Box 39" hidden="1">
              <a:extLst>
                <a:ext uri="{63B3BB69-23CF-44E3-9099-C40C66FF867C}">
                  <a14:compatExt spid="_x0000_s16423"/>
                </a:ext>
                <a:ext uri="{FF2B5EF4-FFF2-40B4-BE49-F238E27FC236}">
                  <a16:creationId xmlns:a16="http://schemas.microsoft.com/office/drawing/2014/main" id="{00000000-0008-0000-0000-000027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876300</xdr:colOff>
          <xdr:row>29</xdr:row>
          <xdr:rowOff>160020</xdr:rowOff>
        </xdr:from>
        <xdr:to>
          <xdr:col>10</xdr:col>
          <xdr:colOff>693420</xdr:colOff>
          <xdr:row>30</xdr:row>
          <xdr:rowOff>182880</xdr:rowOff>
        </xdr:to>
        <xdr:sp macro="" textlink="">
          <xdr:nvSpPr>
            <xdr:cNvPr id="16424" name="Check Box 40" hidden="1">
              <a:extLst>
                <a:ext uri="{63B3BB69-23CF-44E3-9099-C40C66FF867C}">
                  <a14:compatExt spid="_x0000_s16424"/>
                </a:ext>
                <a:ext uri="{FF2B5EF4-FFF2-40B4-BE49-F238E27FC236}">
                  <a16:creationId xmlns:a16="http://schemas.microsoft.com/office/drawing/2014/main" id="{00000000-0008-0000-0000-000028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152400</xdr:colOff>
          <xdr:row>54</xdr:row>
          <xdr:rowOff>182880</xdr:rowOff>
        </xdr:from>
        <xdr:to>
          <xdr:col>12</xdr:col>
          <xdr:colOff>312420</xdr:colOff>
          <xdr:row>56</xdr:row>
          <xdr:rowOff>0</xdr:rowOff>
        </xdr:to>
        <xdr:sp macro="" textlink="">
          <xdr:nvSpPr>
            <xdr:cNvPr id="16425" name="Check Box 41" hidden="1">
              <a:extLst>
                <a:ext uri="{63B3BB69-23CF-44E3-9099-C40C66FF867C}">
                  <a14:compatExt spid="_x0000_s16425"/>
                </a:ext>
                <a:ext uri="{FF2B5EF4-FFF2-40B4-BE49-F238E27FC236}">
                  <a16:creationId xmlns:a16="http://schemas.microsoft.com/office/drawing/2014/main" id="{00000000-0008-0000-0000-000029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55</xdr:row>
          <xdr:rowOff>190500</xdr:rowOff>
        </xdr:from>
        <xdr:to>
          <xdr:col>9</xdr:col>
          <xdr:colOff>144780</xdr:colOff>
          <xdr:row>57</xdr:row>
          <xdr:rowOff>7620</xdr:rowOff>
        </xdr:to>
        <xdr:sp macro="" textlink="">
          <xdr:nvSpPr>
            <xdr:cNvPr id="16426" name="Check Box 42" hidden="1">
              <a:extLst>
                <a:ext uri="{63B3BB69-23CF-44E3-9099-C40C66FF867C}">
                  <a14:compatExt spid="_x0000_s16426"/>
                </a:ext>
                <a:ext uri="{FF2B5EF4-FFF2-40B4-BE49-F238E27FC236}">
                  <a16:creationId xmlns:a16="http://schemas.microsoft.com/office/drawing/2014/main" id="{00000000-0008-0000-0000-00002A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56</xdr:row>
          <xdr:rowOff>190500</xdr:rowOff>
        </xdr:from>
        <xdr:to>
          <xdr:col>8</xdr:col>
          <xdr:colOff>640080</xdr:colOff>
          <xdr:row>58</xdr:row>
          <xdr:rowOff>0</xdr:rowOff>
        </xdr:to>
        <xdr:sp macro="" textlink="">
          <xdr:nvSpPr>
            <xdr:cNvPr id="16427" name="Check Box 43" hidden="1">
              <a:extLst>
                <a:ext uri="{63B3BB69-23CF-44E3-9099-C40C66FF867C}">
                  <a14:compatExt spid="_x0000_s16427"/>
                </a:ext>
                <a:ext uri="{FF2B5EF4-FFF2-40B4-BE49-F238E27FC236}">
                  <a16:creationId xmlns:a16="http://schemas.microsoft.com/office/drawing/2014/main" id="{00000000-0008-0000-0000-00002B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601980</xdr:colOff>
          <xdr:row>60</xdr:row>
          <xdr:rowOff>160020</xdr:rowOff>
        </xdr:from>
        <xdr:to>
          <xdr:col>2</xdr:col>
          <xdr:colOff>30480</xdr:colOff>
          <xdr:row>61</xdr:row>
          <xdr:rowOff>182880</xdr:rowOff>
        </xdr:to>
        <xdr:sp macro="" textlink="">
          <xdr:nvSpPr>
            <xdr:cNvPr id="16428" name="Check Box 44" hidden="1">
              <a:extLst>
                <a:ext uri="{63B3BB69-23CF-44E3-9099-C40C66FF867C}">
                  <a14:compatExt spid="_x0000_s16428"/>
                </a:ext>
                <a:ext uri="{FF2B5EF4-FFF2-40B4-BE49-F238E27FC236}">
                  <a16:creationId xmlns:a16="http://schemas.microsoft.com/office/drawing/2014/main" id="{00000000-0008-0000-0000-00002C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editAs="oneCell">
    <xdr:from>
      <xdr:col>8</xdr:col>
      <xdr:colOff>358140</xdr:colOff>
      <xdr:row>4</xdr:row>
      <xdr:rowOff>38100</xdr:rowOff>
    </xdr:from>
    <xdr:to>
      <xdr:col>13</xdr:col>
      <xdr:colOff>106984</xdr:colOff>
      <xdr:row>9</xdr:row>
      <xdr:rowOff>105498</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07380" y="800100"/>
          <a:ext cx="3513124" cy="1013548"/>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10</xdr:col>
          <xdr:colOff>579120</xdr:colOff>
          <xdr:row>44</xdr:row>
          <xdr:rowOff>190500</xdr:rowOff>
        </xdr:from>
        <xdr:to>
          <xdr:col>11</xdr:col>
          <xdr:colOff>114300</xdr:colOff>
          <xdr:row>45</xdr:row>
          <xdr:rowOff>182880</xdr:rowOff>
        </xdr:to>
        <xdr:sp macro="" textlink="">
          <xdr:nvSpPr>
            <xdr:cNvPr id="16429" name="Check Box 45" hidden="1">
              <a:extLst>
                <a:ext uri="{63B3BB69-23CF-44E3-9099-C40C66FF867C}">
                  <a14:compatExt spid="_x0000_s16429"/>
                </a:ext>
                <a:ext uri="{FF2B5EF4-FFF2-40B4-BE49-F238E27FC236}">
                  <a16:creationId xmlns:a16="http://schemas.microsoft.com/office/drawing/2014/main" id="{00000000-0008-0000-0000-00002D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647700</xdr:colOff>
          <xdr:row>44</xdr:row>
          <xdr:rowOff>190500</xdr:rowOff>
        </xdr:from>
        <xdr:to>
          <xdr:col>12</xdr:col>
          <xdr:colOff>220980</xdr:colOff>
          <xdr:row>45</xdr:row>
          <xdr:rowOff>182880</xdr:rowOff>
        </xdr:to>
        <xdr:sp macro="" textlink="">
          <xdr:nvSpPr>
            <xdr:cNvPr id="16430" name="Check Box 46" hidden="1">
              <a:extLst>
                <a:ext uri="{63B3BB69-23CF-44E3-9099-C40C66FF867C}">
                  <a14:compatExt spid="_x0000_s16430"/>
                </a:ext>
                <a:ext uri="{FF2B5EF4-FFF2-40B4-BE49-F238E27FC236}">
                  <a16:creationId xmlns:a16="http://schemas.microsoft.com/office/drawing/2014/main" id="{00000000-0008-0000-0000-00002E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9</xdr:col>
      <xdr:colOff>60960</xdr:colOff>
      <xdr:row>9</xdr:row>
      <xdr:rowOff>19050</xdr:rowOff>
    </xdr:from>
    <xdr:to>
      <xdr:col>14</xdr:col>
      <xdr:colOff>590843</xdr:colOff>
      <xdr:row>16</xdr:row>
      <xdr:rowOff>16754</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5547360" y="1885950"/>
          <a:ext cx="3577883" cy="1331204"/>
        </a:xfrm>
        <a:prstGeom prst="rect">
          <a:avLst/>
        </a:prstGeom>
        <a:ln w="12700">
          <a:solidFill>
            <a:schemeClr val="tx1"/>
          </a:solidFill>
        </a:ln>
      </xdr:spPr>
    </xdr:pic>
    <xdr:clientData/>
  </xdr:twoCellAnchor>
  <xdr:twoCellAnchor editAs="oneCell">
    <xdr:from>
      <xdr:col>11</xdr:col>
      <xdr:colOff>19050</xdr:colOff>
      <xdr:row>12</xdr:row>
      <xdr:rowOff>9525</xdr:rowOff>
    </xdr:from>
    <xdr:to>
      <xdr:col>16</xdr:col>
      <xdr:colOff>190500</xdr:colOff>
      <xdr:row>22</xdr:row>
      <xdr:rowOff>126263</xdr:rowOff>
    </xdr:to>
    <xdr:pic>
      <xdr:nvPicPr>
        <xdr:cNvPr id="3" name="Picture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a:stretch>
          <a:fillRect/>
        </a:stretch>
      </xdr:blipFill>
      <xdr:spPr>
        <a:xfrm>
          <a:off x="6724650" y="2447925"/>
          <a:ext cx="3219450" cy="2021738"/>
        </a:xfrm>
        <a:prstGeom prst="rect">
          <a:avLst/>
        </a:prstGeom>
      </xdr:spPr>
    </xdr:pic>
    <xdr:clientData/>
  </xdr:twoCellAnchor>
  <xdr:twoCellAnchor editAs="oneCell">
    <xdr:from>
      <xdr:col>17</xdr:col>
      <xdr:colOff>609599</xdr:colOff>
      <xdr:row>9</xdr:row>
      <xdr:rowOff>0</xdr:rowOff>
    </xdr:from>
    <xdr:to>
      <xdr:col>24</xdr:col>
      <xdr:colOff>600074</xdr:colOff>
      <xdr:row>36</xdr:row>
      <xdr:rowOff>154728</xdr:rowOff>
    </xdr:to>
    <xdr:pic>
      <xdr:nvPicPr>
        <xdr:cNvPr id="5" name="Picture 4">
          <a:extLst>
            <a:ext uri="{FF2B5EF4-FFF2-40B4-BE49-F238E27FC236}">
              <a16:creationId xmlns:a16="http://schemas.microsoft.com/office/drawing/2014/main" id="{00000000-0008-0000-0300-000005000000}"/>
            </a:ext>
          </a:extLst>
        </xdr:cNvPr>
        <xdr:cNvPicPr>
          <a:picLocks noChangeAspect="1"/>
        </xdr:cNvPicPr>
      </xdr:nvPicPr>
      <xdr:blipFill>
        <a:blip xmlns:r="http://schemas.openxmlformats.org/officeDocument/2006/relationships" r:embed="rId3"/>
        <a:stretch>
          <a:fillRect/>
        </a:stretch>
      </xdr:blipFill>
      <xdr:spPr>
        <a:xfrm>
          <a:off x="10972799" y="1866900"/>
          <a:ext cx="4257675" cy="531727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17</xdr:col>
      <xdr:colOff>60960</xdr:colOff>
      <xdr:row>9</xdr:row>
      <xdr:rowOff>19050</xdr:rowOff>
    </xdr:from>
    <xdr:to>
      <xdr:col>22</xdr:col>
      <xdr:colOff>590843</xdr:colOff>
      <xdr:row>16</xdr:row>
      <xdr:rowOff>16754</xdr:rowOff>
    </xdr:to>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a:stretch>
          <a:fillRect/>
        </a:stretch>
      </xdr:blipFill>
      <xdr:spPr>
        <a:xfrm>
          <a:off x="5547360" y="1885950"/>
          <a:ext cx="3577883" cy="1331204"/>
        </a:xfrm>
        <a:prstGeom prst="rect">
          <a:avLst/>
        </a:prstGeom>
        <a:ln w="12700">
          <a:solidFill>
            <a:schemeClr val="tx1"/>
          </a:solidFill>
        </a:ln>
      </xdr:spPr>
    </xdr:pic>
    <xdr:clientData/>
  </xdr:twoCellAnchor>
  <xdr:twoCellAnchor editAs="oneCell">
    <xdr:from>
      <xdr:col>19</xdr:col>
      <xdr:colOff>19050</xdr:colOff>
      <xdr:row>12</xdr:row>
      <xdr:rowOff>9525</xdr:rowOff>
    </xdr:from>
    <xdr:to>
      <xdr:col>24</xdr:col>
      <xdr:colOff>190500</xdr:colOff>
      <xdr:row>22</xdr:row>
      <xdr:rowOff>126263</xdr:rowOff>
    </xdr:to>
    <xdr:pic>
      <xdr:nvPicPr>
        <xdr:cNvPr id="4" name="Picture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2"/>
        <a:stretch>
          <a:fillRect/>
        </a:stretch>
      </xdr:blipFill>
      <xdr:spPr>
        <a:xfrm>
          <a:off x="6724650" y="2447925"/>
          <a:ext cx="3219450" cy="2021738"/>
        </a:xfrm>
        <a:prstGeom prst="rect">
          <a:avLst/>
        </a:prstGeom>
      </xdr:spPr>
    </xdr:pic>
    <xdr:clientData/>
  </xdr:twoCellAnchor>
  <xdr:twoCellAnchor editAs="oneCell">
    <xdr:from>
      <xdr:col>25</xdr:col>
      <xdr:colOff>609599</xdr:colOff>
      <xdr:row>9</xdr:row>
      <xdr:rowOff>0</xdr:rowOff>
    </xdr:from>
    <xdr:to>
      <xdr:col>32</xdr:col>
      <xdr:colOff>600074</xdr:colOff>
      <xdr:row>36</xdr:row>
      <xdr:rowOff>173778</xdr:rowOff>
    </xdr:to>
    <xdr:pic>
      <xdr:nvPicPr>
        <xdr:cNvPr id="5" name="Picture 4">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3"/>
        <a:stretch>
          <a:fillRect/>
        </a:stretch>
      </xdr:blipFill>
      <xdr:spPr>
        <a:xfrm>
          <a:off x="10972799" y="1866900"/>
          <a:ext cx="4257675" cy="531727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7</xdr:col>
      <xdr:colOff>60960</xdr:colOff>
      <xdr:row>9</xdr:row>
      <xdr:rowOff>19050</xdr:rowOff>
    </xdr:from>
    <xdr:to>
      <xdr:col>12</xdr:col>
      <xdr:colOff>590843</xdr:colOff>
      <xdr:row>16</xdr:row>
      <xdr:rowOff>35804</xdr:rowOff>
    </xdr:to>
    <xdr:pic>
      <xdr:nvPicPr>
        <xdr:cNvPr id="2" name="Picture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10424160" y="1885950"/>
          <a:ext cx="3577883" cy="1350254"/>
        </a:xfrm>
        <a:prstGeom prst="rect">
          <a:avLst/>
        </a:prstGeom>
        <a:ln w="12700">
          <a:solidFill>
            <a:schemeClr val="tx1"/>
          </a:solidFill>
        </a:ln>
      </xdr:spPr>
    </xdr:pic>
    <xdr:clientData/>
  </xdr:twoCellAnchor>
  <xdr:twoCellAnchor editAs="oneCell">
    <xdr:from>
      <xdr:col>9</xdr:col>
      <xdr:colOff>19050</xdr:colOff>
      <xdr:row>12</xdr:row>
      <xdr:rowOff>9525</xdr:rowOff>
    </xdr:from>
    <xdr:to>
      <xdr:col>14</xdr:col>
      <xdr:colOff>190500</xdr:colOff>
      <xdr:row>22</xdr:row>
      <xdr:rowOff>126263</xdr:rowOff>
    </xdr:to>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2"/>
        <a:stretch>
          <a:fillRect/>
        </a:stretch>
      </xdr:blipFill>
      <xdr:spPr>
        <a:xfrm>
          <a:off x="11601450" y="2466975"/>
          <a:ext cx="3219450" cy="2021738"/>
        </a:xfrm>
        <a:prstGeom prst="rect">
          <a:avLst/>
        </a:prstGeom>
      </xdr:spPr>
    </xdr:pic>
    <xdr:clientData/>
  </xdr:twoCellAnchor>
  <xdr:twoCellAnchor editAs="oneCell">
    <xdr:from>
      <xdr:col>15</xdr:col>
      <xdr:colOff>609599</xdr:colOff>
      <xdr:row>9</xdr:row>
      <xdr:rowOff>0</xdr:rowOff>
    </xdr:from>
    <xdr:to>
      <xdr:col>22</xdr:col>
      <xdr:colOff>600074</xdr:colOff>
      <xdr:row>37</xdr:row>
      <xdr:rowOff>21378</xdr:rowOff>
    </xdr:to>
    <xdr:pic>
      <xdr:nvPicPr>
        <xdr:cNvPr id="4" name="Picture 3">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3"/>
        <a:stretch>
          <a:fillRect/>
        </a:stretch>
      </xdr:blipFill>
      <xdr:spPr>
        <a:xfrm>
          <a:off x="15849599" y="1866900"/>
          <a:ext cx="4257675" cy="535537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22860</xdr:rowOff>
    </xdr:from>
    <xdr:to>
      <xdr:col>1</xdr:col>
      <xdr:colOff>33712</xdr:colOff>
      <xdr:row>3</xdr:row>
      <xdr:rowOff>148019</xdr:rowOff>
    </xdr:to>
    <xdr:pic>
      <xdr:nvPicPr>
        <xdr:cNvPr id="9" name="Picture 8">
          <a:extLst>
            <a:ext uri="{FF2B5EF4-FFF2-40B4-BE49-F238E27FC236}">
              <a16:creationId xmlns:a16="http://schemas.microsoft.com/office/drawing/2014/main" id="{00000000-0008-0000-0600-000009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22860"/>
          <a:ext cx="655377" cy="739204"/>
        </a:xfrm>
        <a:prstGeom prst="rect">
          <a:avLst/>
        </a:prstGeom>
      </xdr:spPr>
    </xdr:pic>
    <xdr:clientData/>
  </xdr:twoCellAnchor>
  <xdr:twoCellAnchor editAs="oneCell">
    <xdr:from>
      <xdr:col>0</xdr:col>
      <xdr:colOff>0</xdr:colOff>
      <xdr:row>9</xdr:row>
      <xdr:rowOff>129540</xdr:rowOff>
    </xdr:from>
    <xdr:to>
      <xdr:col>1</xdr:col>
      <xdr:colOff>33712</xdr:colOff>
      <xdr:row>13</xdr:row>
      <xdr:rowOff>91500</xdr:rowOff>
    </xdr:to>
    <xdr:pic>
      <xdr:nvPicPr>
        <xdr:cNvPr id="10" name="Picture 9">
          <a:extLst>
            <a:ext uri="{FF2B5EF4-FFF2-40B4-BE49-F238E27FC236}">
              <a16:creationId xmlns:a16="http://schemas.microsoft.com/office/drawing/2014/main" id="{00000000-0008-0000-0600-00000A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1737360"/>
          <a:ext cx="655377" cy="693480"/>
        </a:xfrm>
        <a:prstGeom prst="rect">
          <a:avLst/>
        </a:prstGeom>
      </xdr:spPr>
    </xdr:pic>
    <xdr:clientData/>
  </xdr:twoCellAnchor>
  <xdr:twoCellAnchor editAs="oneCell">
    <xdr:from>
      <xdr:col>0</xdr:col>
      <xdr:colOff>5220</xdr:colOff>
      <xdr:row>28</xdr:row>
      <xdr:rowOff>160020</xdr:rowOff>
    </xdr:from>
    <xdr:to>
      <xdr:col>1</xdr:col>
      <xdr:colOff>52902</xdr:colOff>
      <xdr:row>32</xdr:row>
      <xdr:rowOff>179131</xdr:rowOff>
    </xdr:to>
    <xdr:pic>
      <xdr:nvPicPr>
        <xdr:cNvPr id="11" name="Picture 10">
          <a:extLst>
            <a:ext uri="{FF2B5EF4-FFF2-40B4-BE49-F238E27FC236}">
              <a16:creationId xmlns:a16="http://schemas.microsoft.com/office/drawing/2014/main" id="{00000000-0008-0000-0600-00000B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5220" y="4556760"/>
          <a:ext cx="662997" cy="701101"/>
        </a:xfrm>
        <a:prstGeom prst="rect">
          <a:avLst/>
        </a:prstGeom>
      </xdr:spPr>
    </xdr:pic>
    <xdr:clientData/>
  </xdr:twoCellAnchor>
  <xdr:twoCellAnchor editAs="oneCell">
    <xdr:from>
      <xdr:col>4</xdr:col>
      <xdr:colOff>121920</xdr:colOff>
      <xdr:row>0</xdr:row>
      <xdr:rowOff>152400</xdr:rowOff>
    </xdr:from>
    <xdr:to>
      <xdr:col>6</xdr:col>
      <xdr:colOff>777240</xdr:colOff>
      <xdr:row>4</xdr:row>
      <xdr:rowOff>171277</xdr:rowOff>
    </xdr:to>
    <xdr:pic>
      <xdr:nvPicPr>
        <xdr:cNvPr id="2" name="Picture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3589020" y="152400"/>
          <a:ext cx="2865120" cy="82659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franklinenergy.sharepoint.com/sites/Focus/Management/Technical/_QA_Tech_Staff/Calc_Tool_Development/Prescriptive%20Requirements%20Tool/Prescriptive_Requirements_Tool_2020.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S19\fe\2020-22%20Focus\Tech%20Review\Custom%20Calcs\Lighting\2023%20Comprehensive%20Lighting%20Solutions%20Workbook.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S19\fe\2020-22%20Focus\Tech%20Review\Custom%20Calcs\Lighting\2021%20Comprehensive%20Lighting%20Solutions%20Workbook.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ersion History"/>
      <sheetName val="Review Sheet"/>
      <sheetName val="Lookups"/>
      <sheetName val="Criteria"/>
      <sheetName val="Measure List"/>
      <sheetName val="Industry Std Cost"/>
      <sheetName val="Hybrid Calcs Needed"/>
      <sheetName val="Tech Reviews Needed"/>
      <sheetName val="UOM Range"/>
      <sheetName val="Links to QPLs"/>
      <sheetName val="Labels"/>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ersion History"/>
      <sheetName val="Application"/>
      <sheetName val="Calculations"/>
      <sheetName val="QPLs"/>
      <sheetName val="Invoice_Optional"/>
      <sheetName val="Savings and Incentives"/>
    </sheetNames>
    <sheetDataSet>
      <sheetData sheetId="0"/>
      <sheetData sheetId="1"/>
      <sheetData sheetId="2"/>
      <sheetData sheetId="3"/>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ersion History"/>
      <sheetName val="Application"/>
      <sheetName val="Calculations"/>
      <sheetName val="QPLs"/>
      <sheetName val="Invoice_Optional"/>
      <sheetName val="Savings and Incentives"/>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8" Type="http://schemas.openxmlformats.org/officeDocument/2006/relationships/ctrlProp" Target="../ctrlProps/ctrlProp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D99B40-EF25-4DF0-92A6-4FB693D9D8E1}">
  <sheetPr codeName="Sheet1">
    <pageSetUpPr fitToPage="1"/>
  </sheetPr>
  <dimension ref="A1:P67"/>
  <sheetViews>
    <sheetView zoomScaleNormal="100" workbookViewId="0">
      <selection activeCell="A6" sqref="A6:H9"/>
    </sheetView>
  </sheetViews>
  <sheetFormatPr defaultColWidth="0" defaultRowHeight="15" customHeight="1" zeroHeight="1"/>
  <cols>
    <col min="1" max="1" width="9.5703125" style="71" customWidth="1"/>
    <col min="2" max="2" width="12.140625" style="71" customWidth="1"/>
    <col min="3" max="3" width="4" style="71" customWidth="1"/>
    <col min="4" max="4" width="9.42578125" style="71" customWidth="1"/>
    <col min="5" max="5" width="9.140625" style="71" customWidth="1"/>
    <col min="6" max="6" width="12.42578125" style="71" customWidth="1"/>
    <col min="7" max="7" width="13.85546875" style="71" customWidth="1"/>
    <col min="8" max="8" width="7.5703125" style="71" customWidth="1"/>
    <col min="9" max="9" width="10.140625" style="71" customWidth="1"/>
    <col min="10" max="10" width="14.85546875" style="71" customWidth="1"/>
    <col min="11" max="11" width="10.5703125" style="71" customWidth="1"/>
    <col min="12" max="12" width="10" style="71" customWidth="1"/>
    <col min="13" max="13" width="9.140625" style="71" customWidth="1"/>
    <col min="14" max="14" width="12.85546875" style="71" customWidth="1"/>
    <col min="15" max="15" width="6.140625" style="71" customWidth="1"/>
    <col min="16" max="16" width="3" style="71" hidden="1" customWidth="1"/>
    <col min="17" max="16384" width="9.140625" style="71" hidden="1"/>
  </cols>
  <sheetData>
    <row r="1" spans="1:15" ht="15" customHeight="1">
      <c r="A1" s="231" t="s">
        <v>0</v>
      </c>
      <c r="B1" s="231"/>
      <c r="C1" s="231"/>
      <c r="D1" s="231"/>
      <c r="E1" s="231"/>
      <c r="F1" s="231"/>
      <c r="G1" s="231"/>
      <c r="H1" s="231"/>
      <c r="I1" s="231"/>
      <c r="J1" s="232" t="s">
        <v>1</v>
      </c>
      <c r="K1" s="232"/>
      <c r="L1" s="232"/>
      <c r="M1" s="232"/>
      <c r="N1" s="232"/>
      <c r="O1" s="70"/>
    </row>
    <row r="2" spans="1:15" ht="15" customHeight="1">
      <c r="A2" s="231"/>
      <c r="B2" s="231"/>
      <c r="C2" s="231"/>
      <c r="D2" s="231"/>
      <c r="E2" s="231"/>
      <c r="F2" s="231"/>
      <c r="G2" s="231"/>
      <c r="H2" s="231"/>
      <c r="I2" s="231"/>
      <c r="J2" s="232"/>
      <c r="K2" s="232"/>
      <c r="L2" s="232"/>
      <c r="M2" s="232"/>
      <c r="N2" s="232"/>
      <c r="O2" s="70"/>
    </row>
    <row r="3" spans="1:15" ht="15" customHeight="1">
      <c r="A3" s="231"/>
      <c r="B3" s="231"/>
      <c r="C3" s="231"/>
      <c r="D3" s="231"/>
      <c r="E3" s="231"/>
      <c r="F3" s="231"/>
      <c r="G3" s="231"/>
      <c r="H3" s="231"/>
      <c r="I3" s="231"/>
      <c r="J3" s="232"/>
      <c r="K3" s="232"/>
      <c r="L3" s="232"/>
      <c r="M3" s="232"/>
      <c r="N3" s="232"/>
      <c r="O3" s="70"/>
    </row>
    <row r="4" spans="1:15" ht="15" customHeight="1">
      <c r="A4" s="231"/>
      <c r="B4" s="231"/>
      <c r="C4" s="231"/>
      <c r="D4" s="231"/>
      <c r="E4" s="231"/>
      <c r="F4" s="231"/>
      <c r="G4" s="231"/>
      <c r="H4" s="231"/>
      <c r="I4" s="231"/>
      <c r="J4" s="232"/>
      <c r="K4" s="232"/>
      <c r="L4" s="232"/>
      <c r="M4" s="232"/>
      <c r="N4" s="232"/>
      <c r="O4" s="70"/>
    </row>
    <row r="5" spans="1:15" ht="15" customHeight="1"/>
    <row r="6" spans="1:15" ht="15" customHeight="1">
      <c r="A6" s="218" t="s">
        <v>2</v>
      </c>
      <c r="B6" s="218"/>
      <c r="C6" s="218"/>
      <c r="D6" s="218"/>
      <c r="E6" s="218"/>
      <c r="F6" s="218"/>
      <c r="G6" s="218"/>
      <c r="H6" s="218"/>
    </row>
    <row r="7" spans="1:15" ht="15" customHeight="1">
      <c r="A7" s="218"/>
      <c r="B7" s="218"/>
      <c r="C7" s="218"/>
      <c r="D7" s="218"/>
      <c r="E7" s="218"/>
      <c r="F7" s="218"/>
      <c r="G7" s="218"/>
      <c r="H7" s="218"/>
    </row>
    <row r="8" spans="1:15" ht="15" customHeight="1">
      <c r="A8" s="218"/>
      <c r="B8" s="218"/>
      <c r="C8" s="218"/>
      <c r="D8" s="218"/>
      <c r="E8" s="218"/>
      <c r="F8" s="218"/>
      <c r="G8" s="218"/>
      <c r="H8" s="218"/>
    </row>
    <row r="9" spans="1:15" ht="15" customHeight="1">
      <c r="A9" s="218"/>
      <c r="B9" s="218"/>
      <c r="C9" s="218"/>
      <c r="D9" s="218"/>
      <c r="E9" s="218"/>
      <c r="F9" s="218"/>
      <c r="G9" s="218"/>
      <c r="H9" s="218"/>
    </row>
    <row r="10" spans="1:15" ht="15" customHeight="1">
      <c r="B10" s="106"/>
      <c r="C10" s="106"/>
      <c r="D10" s="106"/>
      <c r="E10" s="106"/>
      <c r="F10" s="106"/>
      <c r="G10" s="106"/>
      <c r="H10" s="106"/>
    </row>
    <row r="11" spans="1:15" ht="15" customHeight="1">
      <c r="A11" s="213" t="s">
        <v>3</v>
      </c>
      <c r="B11" s="213"/>
      <c r="C11" s="213"/>
      <c r="I11" s="213" t="s">
        <v>4</v>
      </c>
      <c r="J11" s="213"/>
      <c r="K11" s="213"/>
    </row>
    <row r="12" spans="1:15" ht="21.6" customHeight="1">
      <c r="A12" s="107" t="s">
        <v>5</v>
      </c>
      <c r="B12" s="75"/>
      <c r="I12" s="84" t="s">
        <v>6</v>
      </c>
    </row>
    <row r="13" spans="1:15" ht="15" customHeight="1">
      <c r="A13" s="221" t="s">
        <v>7</v>
      </c>
      <c r="B13" s="221"/>
      <c r="C13" s="221"/>
      <c r="D13" s="221"/>
      <c r="E13" s="108" t="s">
        <v>8</v>
      </c>
      <c r="F13" s="108" t="s">
        <v>9</v>
      </c>
      <c r="G13" s="76"/>
      <c r="I13" s="209"/>
      <c r="J13" s="209"/>
      <c r="K13" s="209"/>
      <c r="L13" s="209"/>
      <c r="M13" s="209"/>
    </row>
    <row r="14" spans="1:15">
      <c r="A14" s="211" t="s">
        <v>10</v>
      </c>
      <c r="B14" s="211"/>
      <c r="C14" s="211"/>
      <c r="D14" s="211"/>
      <c r="E14" s="211"/>
      <c r="F14" s="211"/>
      <c r="G14" s="211"/>
      <c r="H14" s="78"/>
      <c r="I14" s="73" t="s">
        <v>11</v>
      </c>
      <c r="J14" s="74"/>
      <c r="K14" s="74"/>
      <c r="L14" s="74"/>
      <c r="M14" s="74"/>
    </row>
    <row r="15" spans="1:15" ht="12.6" customHeight="1">
      <c r="A15" s="211"/>
      <c r="B15" s="211"/>
      <c r="C15" s="211"/>
      <c r="D15" s="211"/>
      <c r="E15" s="211"/>
      <c r="F15" s="211"/>
      <c r="G15" s="211"/>
      <c r="H15" s="78"/>
      <c r="I15" s="209"/>
      <c r="J15" s="209"/>
      <c r="K15" s="209"/>
      <c r="L15" s="209"/>
      <c r="M15" s="209"/>
    </row>
    <row r="16" spans="1:15" ht="15.75" customHeight="1">
      <c r="A16" s="211"/>
      <c r="B16" s="211"/>
      <c r="C16" s="211"/>
      <c r="D16" s="211"/>
      <c r="E16" s="211"/>
      <c r="F16" s="211"/>
      <c r="G16" s="211"/>
      <c r="H16" s="78"/>
      <c r="I16" s="73" t="s">
        <v>12</v>
      </c>
      <c r="J16" s="74"/>
      <c r="K16" s="73" t="s">
        <v>13</v>
      </c>
      <c r="L16" s="74"/>
      <c r="M16" s="74"/>
    </row>
    <row r="17" spans="1:13" ht="15.75" customHeight="1">
      <c r="A17" s="227" t="s">
        <v>14</v>
      </c>
      <c r="B17" s="227"/>
      <c r="C17" s="227"/>
      <c r="D17" s="227"/>
      <c r="E17" s="228"/>
      <c r="F17" s="228"/>
      <c r="G17" s="228"/>
      <c r="H17" s="78"/>
      <c r="I17" s="209"/>
      <c r="J17" s="209"/>
      <c r="K17" s="209"/>
      <c r="L17" s="209"/>
      <c r="M17" s="209"/>
    </row>
    <row r="18" spans="1:13" ht="15.75" customHeight="1">
      <c r="A18" s="82"/>
      <c r="B18" s="82"/>
      <c r="C18" s="77"/>
      <c r="D18" s="109"/>
      <c r="E18" s="229" t="s">
        <v>15</v>
      </c>
      <c r="F18" s="229"/>
      <c r="G18" s="229"/>
      <c r="H18" s="78"/>
      <c r="I18" s="73" t="s">
        <v>16</v>
      </c>
      <c r="J18" s="74"/>
      <c r="K18" s="74"/>
      <c r="L18" s="74"/>
      <c r="M18" s="74"/>
    </row>
    <row r="19" spans="1:13" ht="15.75" customHeight="1">
      <c r="A19" s="110" t="s">
        <v>17</v>
      </c>
      <c r="B19" s="83"/>
      <c r="C19" s="77"/>
      <c r="D19" s="77"/>
      <c r="E19" s="77"/>
      <c r="F19" s="77"/>
      <c r="G19" s="77"/>
      <c r="I19" s="209"/>
      <c r="J19" s="209"/>
      <c r="K19" s="209"/>
      <c r="L19" s="209"/>
      <c r="M19" s="209"/>
    </row>
    <row r="20" spans="1:13" ht="15.75" customHeight="1">
      <c r="A20" s="73" t="s">
        <v>18</v>
      </c>
      <c r="B20" s="73"/>
      <c r="C20" s="74"/>
      <c r="D20" s="74"/>
      <c r="E20" s="74"/>
      <c r="F20" s="74"/>
      <c r="G20" s="77"/>
      <c r="I20" s="73" t="s">
        <v>19</v>
      </c>
      <c r="J20" s="74"/>
      <c r="K20" s="74"/>
      <c r="L20" s="74"/>
      <c r="M20" s="74"/>
    </row>
    <row r="21" spans="1:13" ht="15.75" customHeight="1">
      <c r="A21" s="85" t="s">
        <v>20</v>
      </c>
      <c r="B21" s="85"/>
      <c r="C21" s="74" t="s">
        <v>21</v>
      </c>
      <c r="D21" s="74"/>
      <c r="E21" s="80" t="s">
        <v>22</v>
      </c>
      <c r="F21" s="74"/>
      <c r="G21" s="77"/>
      <c r="I21" s="209"/>
      <c r="J21" s="209"/>
      <c r="K21" s="209"/>
      <c r="L21" s="66"/>
      <c r="M21" s="66"/>
    </row>
    <row r="22" spans="1:13" ht="15.75" customHeight="1">
      <c r="A22" s="85" t="s">
        <v>23</v>
      </c>
      <c r="B22" s="85"/>
      <c r="C22" s="74" t="s">
        <v>24</v>
      </c>
      <c r="D22" s="74"/>
      <c r="E22" s="80" t="s">
        <v>25</v>
      </c>
      <c r="F22" s="74"/>
      <c r="G22" s="77"/>
      <c r="I22" s="73" t="s">
        <v>26</v>
      </c>
      <c r="J22" s="74"/>
      <c r="K22" s="74"/>
      <c r="L22" s="73" t="s">
        <v>27</v>
      </c>
      <c r="M22" s="73" t="s">
        <v>28</v>
      </c>
    </row>
    <row r="23" spans="1:13" ht="15.75" customHeight="1">
      <c r="A23" s="85" t="s">
        <v>29</v>
      </c>
      <c r="B23" s="85"/>
      <c r="C23" s="79"/>
      <c r="D23" s="74"/>
      <c r="E23" s="80" t="s">
        <v>30</v>
      </c>
      <c r="F23" s="86"/>
      <c r="G23" s="77"/>
    </row>
    <row r="24" spans="1:13" ht="15.75" customHeight="1">
      <c r="A24" s="85" t="s">
        <v>31</v>
      </c>
      <c r="B24" s="74"/>
      <c r="C24" s="74"/>
      <c r="D24" s="74"/>
      <c r="E24" s="80"/>
      <c r="F24" s="74"/>
      <c r="G24" s="77"/>
      <c r="I24" s="213" t="s">
        <v>32</v>
      </c>
      <c r="J24" s="213"/>
      <c r="K24" s="213"/>
    </row>
    <row r="25" spans="1:13" ht="15.75" customHeight="1">
      <c r="A25" s="85" t="s">
        <v>33</v>
      </c>
      <c r="B25" s="230"/>
      <c r="C25" s="230"/>
      <c r="D25" s="230"/>
      <c r="E25" s="230"/>
      <c r="F25" s="230"/>
      <c r="G25" s="77"/>
      <c r="I25" s="111" t="s">
        <v>34</v>
      </c>
    </row>
    <row r="26" spans="1:13" ht="15.75" customHeight="1">
      <c r="A26" s="74"/>
      <c r="B26" s="74"/>
      <c r="C26" s="74"/>
      <c r="D26" s="74"/>
      <c r="E26" s="74"/>
      <c r="F26" s="74"/>
      <c r="G26" s="77"/>
      <c r="I26" s="71" t="s">
        <v>35</v>
      </c>
    </row>
    <row r="27" spans="1:13" ht="15.75" customHeight="1">
      <c r="A27" s="209"/>
      <c r="B27" s="209"/>
      <c r="C27" s="209"/>
      <c r="D27" s="209"/>
      <c r="E27" s="209"/>
      <c r="F27" s="209"/>
      <c r="G27" s="77"/>
      <c r="I27" s="112" t="s">
        <v>36</v>
      </c>
    </row>
    <row r="28" spans="1:13" ht="15.75" customHeight="1">
      <c r="A28" s="73" t="s">
        <v>37</v>
      </c>
      <c r="B28" s="73"/>
      <c r="C28" s="74"/>
      <c r="D28" s="74"/>
      <c r="E28" s="74"/>
      <c r="F28" s="74"/>
      <c r="G28" s="77"/>
      <c r="I28" s="91" t="s">
        <v>38</v>
      </c>
      <c r="J28" s="74" t="s">
        <v>39</v>
      </c>
      <c r="K28" s="74" t="s">
        <v>40</v>
      </c>
    </row>
    <row r="29" spans="1:13" ht="15.75" customHeight="1">
      <c r="A29" s="209"/>
      <c r="B29" s="209"/>
      <c r="C29" s="209"/>
      <c r="D29" s="209"/>
      <c r="E29" s="209"/>
      <c r="F29" s="209"/>
      <c r="G29" s="77"/>
      <c r="I29" s="71" t="s">
        <v>41</v>
      </c>
    </row>
    <row r="30" spans="1:13" ht="15.75" customHeight="1">
      <c r="A30" s="73" t="s">
        <v>42</v>
      </c>
      <c r="B30" s="73"/>
      <c r="C30" s="74"/>
      <c r="D30" s="74"/>
      <c r="E30" s="74"/>
      <c r="F30" s="74"/>
      <c r="G30" s="77"/>
      <c r="I30" s="113" t="s">
        <v>43</v>
      </c>
      <c r="J30" s="76"/>
      <c r="K30" s="76"/>
      <c r="L30" s="76"/>
      <c r="M30" s="76"/>
    </row>
    <row r="31" spans="1:13" ht="15.75" customHeight="1">
      <c r="A31" s="209"/>
      <c r="B31" s="209"/>
      <c r="C31" s="209"/>
      <c r="D31" s="209"/>
      <c r="E31" s="209"/>
      <c r="F31" s="209"/>
      <c r="G31" s="77"/>
      <c r="I31" s="91" t="s">
        <v>44</v>
      </c>
      <c r="J31" s="91" t="s">
        <v>45</v>
      </c>
      <c r="K31" s="91" t="s">
        <v>46</v>
      </c>
      <c r="L31" s="224"/>
      <c r="M31" s="224"/>
    </row>
    <row r="32" spans="1:13" ht="15.75" customHeight="1">
      <c r="A32" s="73" t="s">
        <v>47</v>
      </c>
      <c r="B32" s="73"/>
      <c r="C32" s="74"/>
      <c r="D32" s="74"/>
      <c r="E32" s="74"/>
      <c r="F32" s="74"/>
      <c r="G32" s="77"/>
      <c r="I32" s="114" t="s">
        <v>48</v>
      </c>
      <c r="J32" s="87"/>
      <c r="K32" s="88"/>
      <c r="L32" s="89"/>
      <c r="M32" s="90"/>
    </row>
    <row r="33" spans="1:14" ht="15.75" customHeight="1">
      <c r="A33" s="209"/>
      <c r="B33" s="209"/>
      <c r="C33" s="209"/>
      <c r="D33" s="209"/>
      <c r="E33" s="66"/>
      <c r="F33" s="66"/>
      <c r="G33" s="77"/>
      <c r="I33" s="92" t="s">
        <v>49</v>
      </c>
      <c r="J33" s="216" t="s">
        <v>50</v>
      </c>
      <c r="K33" s="216"/>
      <c r="L33" s="91" t="s">
        <v>51</v>
      </c>
      <c r="M33" s="90"/>
    </row>
    <row r="34" spans="1:14" ht="15.75" customHeight="1">
      <c r="A34" s="73" t="s">
        <v>26</v>
      </c>
      <c r="B34" s="73"/>
      <c r="C34" s="74"/>
      <c r="D34" s="74"/>
      <c r="E34" s="73" t="s">
        <v>27</v>
      </c>
      <c r="F34" s="73" t="s">
        <v>28</v>
      </c>
      <c r="G34" s="77"/>
      <c r="I34" s="91"/>
      <c r="J34" s="225" t="s">
        <v>52</v>
      </c>
      <c r="K34" s="225"/>
      <c r="L34" s="216" t="s">
        <v>53</v>
      </c>
      <c r="M34" s="216"/>
    </row>
    <row r="35" spans="1:14" ht="15.75" customHeight="1">
      <c r="A35" s="212"/>
      <c r="B35" s="212"/>
      <c r="C35" s="212"/>
      <c r="D35" s="212"/>
      <c r="E35" s="212"/>
      <c r="F35" s="212"/>
      <c r="I35" s="209"/>
      <c r="J35" s="209"/>
      <c r="K35" s="209"/>
      <c r="L35" s="209"/>
      <c r="M35" s="209"/>
    </row>
    <row r="36" spans="1:14" ht="15.75" customHeight="1">
      <c r="A36" s="73" t="s">
        <v>54</v>
      </c>
      <c r="B36" s="73"/>
      <c r="C36" s="74"/>
      <c r="E36" s="74"/>
      <c r="F36" s="74"/>
      <c r="G36" s="77"/>
      <c r="I36" s="73" t="s">
        <v>42</v>
      </c>
      <c r="J36" s="74"/>
      <c r="K36" s="74"/>
      <c r="L36" s="74"/>
      <c r="M36" s="74"/>
    </row>
    <row r="37" spans="1:14" ht="15.75" customHeight="1">
      <c r="C37" s="74"/>
      <c r="D37" s="73"/>
      <c r="E37" s="226"/>
      <c r="F37" s="226"/>
      <c r="G37" s="77"/>
      <c r="I37" s="261"/>
      <c r="J37" s="261"/>
      <c r="K37" s="261"/>
      <c r="L37" s="261"/>
      <c r="M37" s="261"/>
    </row>
    <row r="38" spans="1:14" ht="15.75" customHeight="1">
      <c r="A38" s="213" t="s">
        <v>55</v>
      </c>
      <c r="B38" s="213"/>
      <c r="C38" s="213"/>
      <c r="D38" s="74"/>
      <c r="E38" s="74"/>
      <c r="F38" s="74"/>
      <c r="G38" s="77"/>
      <c r="I38" s="73" t="s">
        <v>47</v>
      </c>
      <c r="J38" s="74"/>
      <c r="K38" s="74"/>
      <c r="L38" s="74"/>
      <c r="M38" s="74"/>
    </row>
    <row r="39" spans="1:14" ht="15.75" customHeight="1">
      <c r="A39" s="111" t="s">
        <v>56</v>
      </c>
      <c r="B39" s="72"/>
      <c r="I39" s="209"/>
      <c r="J39" s="209"/>
      <c r="K39" s="209"/>
      <c r="L39" s="67"/>
      <c r="M39" s="67"/>
    </row>
    <row r="40" spans="1:14" ht="15.75" customHeight="1">
      <c r="A40" s="73" t="s">
        <v>57</v>
      </c>
      <c r="B40" s="73"/>
      <c r="C40" s="74"/>
      <c r="D40" s="74"/>
      <c r="E40" s="74"/>
      <c r="F40" s="74"/>
      <c r="G40" s="77"/>
      <c r="I40" s="73" t="s">
        <v>26</v>
      </c>
      <c r="J40" s="74"/>
      <c r="L40" s="73" t="s">
        <v>27</v>
      </c>
      <c r="M40" s="73" t="s">
        <v>28</v>
      </c>
    </row>
    <row r="41" spans="1:14" ht="15.75" customHeight="1">
      <c r="A41" s="209"/>
      <c r="B41" s="209"/>
      <c r="C41" s="209"/>
      <c r="D41" s="209"/>
      <c r="E41" s="209"/>
      <c r="F41" s="209"/>
      <c r="G41" s="77"/>
      <c r="I41" s="261"/>
      <c r="J41" s="261"/>
      <c r="K41" s="261"/>
      <c r="L41" s="261"/>
      <c r="M41" s="261"/>
    </row>
    <row r="42" spans="1:14" ht="15.75" customHeight="1">
      <c r="A42" s="73" t="s">
        <v>58</v>
      </c>
      <c r="B42" s="73"/>
      <c r="C42" s="74"/>
      <c r="D42" s="74"/>
      <c r="E42" s="74"/>
      <c r="F42" s="74"/>
      <c r="G42" s="77"/>
      <c r="I42" s="73" t="s">
        <v>59</v>
      </c>
      <c r="J42" s="74"/>
      <c r="K42" s="74"/>
      <c r="L42" s="74"/>
      <c r="M42" s="74"/>
    </row>
    <row r="43" spans="1:14" ht="15.75" customHeight="1">
      <c r="A43" s="209"/>
      <c r="B43" s="209"/>
      <c r="C43" s="209"/>
      <c r="D43" s="209"/>
      <c r="E43" s="209"/>
      <c r="F43" s="209"/>
      <c r="G43" s="77"/>
      <c r="I43" s="219" t="s">
        <v>60</v>
      </c>
      <c r="J43" s="219"/>
      <c r="K43" s="219"/>
    </row>
    <row r="44" spans="1:14" ht="15.75" customHeight="1">
      <c r="A44" s="73" t="s">
        <v>61</v>
      </c>
      <c r="B44" s="73"/>
      <c r="C44" s="74"/>
      <c r="D44" s="74"/>
      <c r="E44" s="73" t="s">
        <v>62</v>
      </c>
      <c r="F44" s="74"/>
      <c r="G44" s="77"/>
      <c r="I44" s="123" t="s">
        <v>63</v>
      </c>
    </row>
    <row r="45" spans="1:14" ht="15.75" customHeight="1">
      <c r="A45" s="220" t="s">
        <v>64</v>
      </c>
      <c r="B45" s="220"/>
      <c r="C45" s="220"/>
      <c r="D45" s="220"/>
      <c r="E45" s="220" t="s">
        <v>64</v>
      </c>
      <c r="F45" s="220"/>
      <c r="G45" s="77"/>
      <c r="I45" s="123" t="s">
        <v>65</v>
      </c>
    </row>
    <row r="46" spans="1:14" ht="15.75" customHeight="1">
      <c r="A46" s="73" t="s">
        <v>66</v>
      </c>
      <c r="B46" s="73"/>
      <c r="C46" s="74"/>
      <c r="D46" s="74"/>
      <c r="E46" s="73" t="s">
        <v>67</v>
      </c>
      <c r="F46" s="74"/>
      <c r="I46" s="221" t="s">
        <v>68</v>
      </c>
      <c r="J46" s="221"/>
      <c r="K46" s="221"/>
      <c r="L46" s="99" t="s">
        <v>69</v>
      </c>
      <c r="M46" s="99" t="s">
        <v>70</v>
      </c>
      <c r="N46" s="108"/>
    </row>
    <row r="47" spans="1:14" ht="15.75" customHeight="1">
      <c r="A47" s="85" t="s">
        <v>71</v>
      </c>
      <c r="B47" s="73"/>
      <c r="C47" s="74"/>
      <c r="D47" s="74"/>
      <c r="G47" s="77"/>
      <c r="I47" s="222" t="s">
        <v>72</v>
      </c>
      <c r="J47" s="222"/>
      <c r="K47" s="222"/>
      <c r="L47" s="222"/>
      <c r="M47" s="222"/>
      <c r="N47" s="93"/>
    </row>
    <row r="48" spans="1:14" ht="15.75" customHeight="1">
      <c r="A48" s="85" t="s">
        <v>73</v>
      </c>
      <c r="B48" s="85"/>
      <c r="C48" s="74"/>
      <c r="D48" s="74"/>
      <c r="G48" s="77"/>
      <c r="I48" s="222"/>
      <c r="J48" s="222"/>
      <c r="K48" s="222"/>
      <c r="L48" s="222"/>
      <c r="M48" s="222"/>
    </row>
    <row r="49" spans="1:14" ht="15.75" customHeight="1">
      <c r="B49" s="85"/>
      <c r="C49" s="74"/>
      <c r="D49" s="74"/>
      <c r="E49" s="76"/>
      <c r="F49" s="76"/>
      <c r="G49" s="77"/>
      <c r="I49" s="222"/>
      <c r="J49" s="222"/>
      <c r="K49" s="222"/>
      <c r="L49" s="222"/>
      <c r="M49" s="222"/>
    </row>
    <row r="50" spans="1:14" ht="15.75" customHeight="1">
      <c r="A50" s="209"/>
      <c r="B50" s="209"/>
      <c r="C50" s="209"/>
      <c r="D50" s="209"/>
      <c r="E50" s="209"/>
      <c r="F50" s="209"/>
      <c r="G50" s="77"/>
    </row>
    <row r="51" spans="1:14" ht="15.75" customHeight="1">
      <c r="A51" s="73" t="s">
        <v>74</v>
      </c>
      <c r="B51" s="73"/>
      <c r="C51" s="74"/>
      <c r="D51" s="74"/>
      <c r="E51" s="74"/>
      <c r="F51" s="74"/>
      <c r="I51" s="223"/>
      <c r="J51" s="223"/>
      <c r="K51" s="223"/>
      <c r="L51" s="223"/>
      <c r="M51" s="223"/>
    </row>
    <row r="52" spans="1:14" ht="15.75" customHeight="1">
      <c r="A52" s="209"/>
      <c r="B52" s="209"/>
      <c r="C52" s="209"/>
      <c r="D52" s="209"/>
      <c r="E52" s="66"/>
      <c r="F52" s="66"/>
      <c r="I52" s="106" t="s">
        <v>15</v>
      </c>
      <c r="J52" s="106"/>
      <c r="K52" s="106"/>
      <c r="L52" s="106"/>
      <c r="M52" s="106"/>
    </row>
    <row r="53" spans="1:14" ht="15.75" customHeight="1">
      <c r="A53" s="73" t="s">
        <v>26</v>
      </c>
      <c r="E53" s="73" t="s">
        <v>27</v>
      </c>
      <c r="F53" s="73" t="s">
        <v>28</v>
      </c>
      <c r="I53" s="218" t="s">
        <v>75</v>
      </c>
      <c r="J53" s="218"/>
      <c r="K53" s="218"/>
      <c r="L53" s="94"/>
      <c r="M53" s="94"/>
    </row>
    <row r="54" spans="1:14" ht="15.75" customHeight="1">
      <c r="I54" s="74" t="s">
        <v>18</v>
      </c>
      <c r="J54" s="94"/>
      <c r="K54" s="94"/>
      <c r="L54" s="94"/>
      <c r="M54" s="94"/>
    </row>
    <row r="55" spans="1:14" ht="15.75" customHeight="1">
      <c r="A55" s="213" t="s">
        <v>76</v>
      </c>
      <c r="B55" s="213"/>
      <c r="C55" s="213"/>
      <c r="I55" s="214" t="s">
        <v>77</v>
      </c>
      <c r="J55" s="214"/>
      <c r="K55" s="91" t="s">
        <v>78</v>
      </c>
      <c r="L55" s="215" t="s">
        <v>79</v>
      </c>
      <c r="M55" s="215"/>
    </row>
    <row r="56" spans="1:14" ht="15.75" customHeight="1">
      <c r="A56" s="111" t="s">
        <v>80</v>
      </c>
      <c r="I56" s="74" t="s">
        <v>81</v>
      </c>
      <c r="J56" s="74"/>
      <c r="K56" s="91" t="s">
        <v>82</v>
      </c>
      <c r="L56" s="216" t="s">
        <v>83</v>
      </c>
      <c r="M56" s="216"/>
    </row>
    <row r="57" spans="1:14" ht="15.75" customHeight="1">
      <c r="A57" s="217"/>
      <c r="B57" s="217"/>
      <c r="C57" s="217"/>
      <c r="D57" s="217"/>
      <c r="E57" s="217"/>
      <c r="F57" s="217"/>
      <c r="I57" s="85" t="s">
        <v>84</v>
      </c>
      <c r="J57" s="85"/>
      <c r="K57" s="74" t="s">
        <v>85</v>
      </c>
      <c r="L57" s="214" t="s">
        <v>86</v>
      </c>
      <c r="M57" s="214"/>
    </row>
    <row r="58" spans="1:14" ht="15.75" customHeight="1">
      <c r="A58" s="73" t="s">
        <v>87</v>
      </c>
      <c r="B58" s="74"/>
      <c r="C58" s="74"/>
      <c r="D58" s="74"/>
      <c r="E58" s="74"/>
      <c r="I58" s="74" t="s">
        <v>88</v>
      </c>
      <c r="J58" s="208"/>
      <c r="K58" s="208"/>
      <c r="L58" s="208"/>
    </row>
    <row r="59" spans="1:14" ht="15.75" customHeight="1">
      <c r="A59" s="209"/>
      <c r="B59" s="209"/>
      <c r="C59" s="209"/>
      <c r="D59" s="209"/>
      <c r="E59" s="209"/>
      <c r="F59" s="209"/>
      <c r="I59" s="210" t="s">
        <v>89</v>
      </c>
      <c r="J59" s="211"/>
      <c r="N59" s="74"/>
    </row>
    <row r="60" spans="1:14" ht="15.75" customHeight="1">
      <c r="A60" s="73" t="s">
        <v>12</v>
      </c>
      <c r="B60" s="74"/>
      <c r="C60" s="73" t="s">
        <v>13</v>
      </c>
      <c r="D60" s="74"/>
      <c r="E60" s="74"/>
      <c r="I60" s="212"/>
      <c r="J60" s="212"/>
      <c r="K60" s="212"/>
      <c r="L60" s="212"/>
      <c r="M60" s="212"/>
      <c r="N60" s="74"/>
    </row>
    <row r="61" spans="1:14" ht="15.6" customHeight="1">
      <c r="A61" s="122"/>
      <c r="B61" s="122"/>
      <c r="C61" s="122"/>
      <c r="D61" s="122"/>
      <c r="I61" s="74" t="s">
        <v>90</v>
      </c>
      <c r="J61" s="74"/>
      <c r="K61" s="74" t="s">
        <v>91</v>
      </c>
      <c r="N61" s="74"/>
    </row>
    <row r="62" spans="1:14" ht="15.75" customHeight="1">
      <c r="A62" s="73" t="s">
        <v>92</v>
      </c>
      <c r="B62" s="73"/>
      <c r="C62" s="73" t="s">
        <v>93</v>
      </c>
      <c r="D62" s="73" t="s">
        <v>94</v>
      </c>
      <c r="E62" s="73" t="s">
        <v>95</v>
      </c>
      <c r="F62" s="74"/>
      <c r="I62" s="85"/>
      <c r="N62" s="74"/>
    </row>
    <row r="63" spans="1:14" ht="15.75" customHeight="1">
      <c r="A63" s="73" t="s">
        <v>96</v>
      </c>
      <c r="B63" s="74"/>
      <c r="C63" s="73"/>
      <c r="D63" s="74"/>
      <c r="E63" s="74"/>
      <c r="F63" s="81"/>
      <c r="N63" s="74"/>
    </row>
    <row r="64" spans="1:14" ht="15.75" customHeight="1">
      <c r="A64" s="115" t="s">
        <v>97</v>
      </c>
      <c r="B64" s="115" t="s">
        <v>98</v>
      </c>
      <c r="C64" s="115" t="s">
        <v>99</v>
      </c>
      <c r="D64" s="116"/>
      <c r="E64" s="116"/>
      <c r="F64" s="117"/>
      <c r="N64" s="95"/>
    </row>
    <row r="65" spans="14:14" ht="25.35" customHeight="1">
      <c r="N65" s="95"/>
    </row>
    <row r="66" spans="14:14" ht="15.6" customHeight="1">
      <c r="N66" s="95"/>
    </row>
    <row r="67" spans="14:14" ht="15.75" customHeight="1"/>
  </sheetData>
  <sheetProtection algorithmName="SHA-512" hashValue="S+50+zY5bCSOSp/Zp9KCRxFaZUjBzbaFUKV7LVKcmKbUcEknZOWfYl7uiFH9IjbOsIXCeGZnaSD+HgcCsXFPfg==" saltValue="84tAsOjl6jmNGuTE/d8sQA==" spinCount="100000" sheet="1" objects="1" scenarios="1"/>
  <mergeCells count="57">
    <mergeCell ref="A13:D13"/>
    <mergeCell ref="I13:M13"/>
    <mergeCell ref="A1:I4"/>
    <mergeCell ref="J1:N4"/>
    <mergeCell ref="A6:H9"/>
    <mergeCell ref="A11:C11"/>
    <mergeCell ref="I11:K11"/>
    <mergeCell ref="A27:F27"/>
    <mergeCell ref="A14:G16"/>
    <mergeCell ref="I15:J15"/>
    <mergeCell ref="K15:M15"/>
    <mergeCell ref="A17:D17"/>
    <mergeCell ref="E17:G17"/>
    <mergeCell ref="I17:M17"/>
    <mergeCell ref="E18:G18"/>
    <mergeCell ref="I19:M19"/>
    <mergeCell ref="I21:K21"/>
    <mergeCell ref="I24:K24"/>
    <mergeCell ref="B25:F25"/>
    <mergeCell ref="I39:K39"/>
    <mergeCell ref="A29:F29"/>
    <mergeCell ref="A31:F31"/>
    <mergeCell ref="L31:M31"/>
    <mergeCell ref="A33:D33"/>
    <mergeCell ref="J33:K33"/>
    <mergeCell ref="J34:K34"/>
    <mergeCell ref="L34:M34"/>
    <mergeCell ref="A35:F35"/>
    <mergeCell ref="I35:M35"/>
    <mergeCell ref="E37:F37"/>
    <mergeCell ref="I37:M37"/>
    <mergeCell ref="A38:C38"/>
    <mergeCell ref="I53:K53"/>
    <mergeCell ref="A41:F41"/>
    <mergeCell ref="I41:M41"/>
    <mergeCell ref="A43:D43"/>
    <mergeCell ref="E43:F43"/>
    <mergeCell ref="I43:K43"/>
    <mergeCell ref="A45:D45"/>
    <mergeCell ref="E45:F45"/>
    <mergeCell ref="I46:K46"/>
    <mergeCell ref="I47:M49"/>
    <mergeCell ref="A50:F50"/>
    <mergeCell ref="I51:M51"/>
    <mergeCell ref="A52:D52"/>
    <mergeCell ref="A55:C55"/>
    <mergeCell ref="I55:J55"/>
    <mergeCell ref="L55:M55"/>
    <mergeCell ref="L56:M56"/>
    <mergeCell ref="A57:F57"/>
    <mergeCell ref="L57:M57"/>
    <mergeCell ref="J58:L58"/>
    <mergeCell ref="A59:B59"/>
    <mergeCell ref="C59:F59"/>
    <mergeCell ref="I59:J59"/>
    <mergeCell ref="I60:J60"/>
    <mergeCell ref="K60:M60"/>
  </mergeCells>
  <pageMargins left="0.25" right="0.25" top="0.75" bottom="0.75" header="0.3" footer="0.3"/>
  <pageSetup scale="67" orientation="portrait" horizontalDpi="1200" verticalDpi="1200" r:id="rId1"/>
  <drawing r:id="rId2"/>
  <legacyDrawing r:id="rId3"/>
  <mc:AlternateContent xmlns:mc="http://schemas.openxmlformats.org/markup-compatibility/2006">
    <mc:Choice Requires="x14">
      <controls>
        <mc:AlternateContent xmlns:mc="http://schemas.openxmlformats.org/markup-compatibility/2006">
          <mc:Choice Requires="x14">
            <control shapeId="16385" r:id="rId4" name="Check Box 1">
              <controlPr locked="0" defaultSize="0" autoFill="0" autoLine="0" autoPict="0">
                <anchor moveWithCells="1">
                  <from>
                    <xdr:col>3</xdr:col>
                    <xdr:colOff>601980</xdr:colOff>
                    <xdr:row>11</xdr:row>
                    <xdr:rowOff>266700</xdr:rowOff>
                  </from>
                  <to>
                    <xdr:col>4</xdr:col>
                    <xdr:colOff>220980</xdr:colOff>
                    <xdr:row>12</xdr:row>
                    <xdr:rowOff>182880</xdr:rowOff>
                  </to>
                </anchor>
              </controlPr>
            </control>
          </mc:Choice>
        </mc:AlternateContent>
        <mc:AlternateContent xmlns:mc="http://schemas.openxmlformats.org/markup-compatibility/2006">
          <mc:Choice Requires="x14">
            <control shapeId="16386" r:id="rId5" name="Check Box 2">
              <controlPr locked="0" defaultSize="0" autoFill="0" autoLine="0" autoPict="0">
                <anchor moveWithCells="1">
                  <from>
                    <xdr:col>5</xdr:col>
                    <xdr:colOff>83820</xdr:colOff>
                    <xdr:row>11</xdr:row>
                    <xdr:rowOff>266700</xdr:rowOff>
                  </from>
                  <to>
                    <xdr:col>5</xdr:col>
                    <xdr:colOff>335280</xdr:colOff>
                    <xdr:row>12</xdr:row>
                    <xdr:rowOff>182880</xdr:rowOff>
                  </to>
                </anchor>
              </controlPr>
            </control>
          </mc:Choice>
        </mc:AlternateContent>
        <mc:AlternateContent xmlns:mc="http://schemas.openxmlformats.org/markup-compatibility/2006">
          <mc:Choice Requires="x14">
            <control shapeId="16387" r:id="rId6" name="Check Box 3">
              <controlPr locked="0" defaultSize="0" autoFill="0" autoLine="0" autoPict="0">
                <anchor moveWithCells="1">
                  <from>
                    <xdr:col>0</xdr:col>
                    <xdr:colOff>0</xdr:colOff>
                    <xdr:row>19</xdr:row>
                    <xdr:rowOff>190500</xdr:rowOff>
                  </from>
                  <to>
                    <xdr:col>0</xdr:col>
                    <xdr:colOff>259080</xdr:colOff>
                    <xdr:row>21</xdr:row>
                    <xdr:rowOff>7620</xdr:rowOff>
                  </to>
                </anchor>
              </controlPr>
            </control>
          </mc:Choice>
        </mc:AlternateContent>
        <mc:AlternateContent xmlns:mc="http://schemas.openxmlformats.org/markup-compatibility/2006">
          <mc:Choice Requires="x14">
            <control shapeId="16388" r:id="rId7" name="Check Box 4">
              <controlPr locked="0" defaultSize="0" autoFill="0" autoLine="0" autoPict="0">
                <anchor moveWithCells="1">
                  <from>
                    <xdr:col>1</xdr:col>
                    <xdr:colOff>640080</xdr:colOff>
                    <xdr:row>19</xdr:row>
                    <xdr:rowOff>182880</xdr:rowOff>
                  </from>
                  <to>
                    <xdr:col>2</xdr:col>
                    <xdr:colOff>38100</xdr:colOff>
                    <xdr:row>21</xdr:row>
                    <xdr:rowOff>0</xdr:rowOff>
                  </to>
                </anchor>
              </controlPr>
            </control>
          </mc:Choice>
        </mc:AlternateContent>
        <mc:AlternateContent xmlns:mc="http://schemas.openxmlformats.org/markup-compatibility/2006">
          <mc:Choice Requires="x14">
            <control shapeId="16389" r:id="rId8" name="Check Box 5">
              <controlPr locked="0" defaultSize="0" autoFill="0" autoLine="0" autoPict="0">
                <anchor moveWithCells="1">
                  <from>
                    <xdr:col>3</xdr:col>
                    <xdr:colOff>419100</xdr:colOff>
                    <xdr:row>19</xdr:row>
                    <xdr:rowOff>182880</xdr:rowOff>
                  </from>
                  <to>
                    <xdr:col>4</xdr:col>
                    <xdr:colOff>30480</xdr:colOff>
                    <xdr:row>21</xdr:row>
                    <xdr:rowOff>0</xdr:rowOff>
                  </to>
                </anchor>
              </controlPr>
            </control>
          </mc:Choice>
        </mc:AlternateContent>
        <mc:AlternateContent xmlns:mc="http://schemas.openxmlformats.org/markup-compatibility/2006">
          <mc:Choice Requires="x14">
            <control shapeId="16390" r:id="rId9" name="Check Box 6">
              <controlPr locked="0" defaultSize="0" autoFill="0" autoLine="0" autoPict="0">
                <anchor moveWithCells="1">
                  <from>
                    <xdr:col>0</xdr:col>
                    <xdr:colOff>0</xdr:colOff>
                    <xdr:row>20</xdr:row>
                    <xdr:rowOff>182880</xdr:rowOff>
                  </from>
                  <to>
                    <xdr:col>0</xdr:col>
                    <xdr:colOff>228600</xdr:colOff>
                    <xdr:row>22</xdr:row>
                    <xdr:rowOff>0</xdr:rowOff>
                  </to>
                </anchor>
              </controlPr>
            </control>
          </mc:Choice>
        </mc:AlternateContent>
        <mc:AlternateContent xmlns:mc="http://schemas.openxmlformats.org/markup-compatibility/2006">
          <mc:Choice Requires="x14">
            <control shapeId="16391" r:id="rId10" name="Check Box 7">
              <controlPr locked="0" defaultSize="0" autoFill="0" autoLine="0" autoPict="0">
                <anchor moveWithCells="1">
                  <from>
                    <xdr:col>1</xdr:col>
                    <xdr:colOff>640080</xdr:colOff>
                    <xdr:row>20</xdr:row>
                    <xdr:rowOff>182880</xdr:rowOff>
                  </from>
                  <to>
                    <xdr:col>2</xdr:col>
                    <xdr:colOff>68580</xdr:colOff>
                    <xdr:row>22</xdr:row>
                    <xdr:rowOff>7620</xdr:rowOff>
                  </to>
                </anchor>
              </controlPr>
            </control>
          </mc:Choice>
        </mc:AlternateContent>
        <mc:AlternateContent xmlns:mc="http://schemas.openxmlformats.org/markup-compatibility/2006">
          <mc:Choice Requires="x14">
            <control shapeId="16392" r:id="rId11" name="Check Box 8">
              <controlPr locked="0" defaultSize="0" autoFill="0" autoLine="0" autoPict="0">
                <anchor moveWithCells="1">
                  <from>
                    <xdr:col>0</xdr:col>
                    <xdr:colOff>0</xdr:colOff>
                    <xdr:row>46</xdr:row>
                    <xdr:rowOff>7620</xdr:rowOff>
                  </from>
                  <to>
                    <xdr:col>0</xdr:col>
                    <xdr:colOff>190500</xdr:colOff>
                    <xdr:row>47</xdr:row>
                    <xdr:rowOff>0</xdr:rowOff>
                  </to>
                </anchor>
              </controlPr>
            </control>
          </mc:Choice>
        </mc:AlternateContent>
        <mc:AlternateContent xmlns:mc="http://schemas.openxmlformats.org/markup-compatibility/2006">
          <mc:Choice Requires="x14">
            <control shapeId="16393" r:id="rId12" name="Check Box 9">
              <controlPr locked="0" defaultSize="0" autoFill="0" autoLine="0" autoPict="0">
                <anchor moveWithCells="1">
                  <from>
                    <xdr:col>0</xdr:col>
                    <xdr:colOff>0</xdr:colOff>
                    <xdr:row>47</xdr:row>
                    <xdr:rowOff>7620</xdr:rowOff>
                  </from>
                  <to>
                    <xdr:col>0</xdr:col>
                    <xdr:colOff>198120</xdr:colOff>
                    <xdr:row>47</xdr:row>
                    <xdr:rowOff>190500</xdr:rowOff>
                  </to>
                </anchor>
              </controlPr>
            </control>
          </mc:Choice>
        </mc:AlternateContent>
        <mc:AlternateContent xmlns:mc="http://schemas.openxmlformats.org/markup-compatibility/2006">
          <mc:Choice Requires="x14">
            <control shapeId="16394" r:id="rId13" name="Check Box 10">
              <controlPr locked="0" defaultSize="0" autoFill="0" autoLine="0" autoPict="0">
                <anchor moveWithCells="1">
                  <from>
                    <xdr:col>7</xdr:col>
                    <xdr:colOff>617220</xdr:colOff>
                    <xdr:row>26</xdr:row>
                    <xdr:rowOff>190500</xdr:rowOff>
                  </from>
                  <to>
                    <xdr:col>8</xdr:col>
                    <xdr:colOff>220980</xdr:colOff>
                    <xdr:row>28</xdr:row>
                    <xdr:rowOff>0</xdr:rowOff>
                  </to>
                </anchor>
              </controlPr>
            </control>
          </mc:Choice>
        </mc:AlternateContent>
        <mc:AlternateContent xmlns:mc="http://schemas.openxmlformats.org/markup-compatibility/2006">
          <mc:Choice Requires="x14">
            <control shapeId="16395" r:id="rId14" name="Check Box 11">
              <controlPr locked="0" defaultSize="0" autoFill="0" autoLine="0" autoPict="0">
                <anchor moveWithCells="1">
                  <from>
                    <xdr:col>9</xdr:col>
                    <xdr:colOff>807720</xdr:colOff>
                    <xdr:row>27</xdr:row>
                    <xdr:rowOff>0</xdr:rowOff>
                  </from>
                  <to>
                    <xdr:col>10</xdr:col>
                    <xdr:colOff>68580</xdr:colOff>
                    <xdr:row>27</xdr:row>
                    <xdr:rowOff>190500</xdr:rowOff>
                  </to>
                </anchor>
              </controlPr>
            </control>
          </mc:Choice>
        </mc:AlternateContent>
        <mc:AlternateContent xmlns:mc="http://schemas.openxmlformats.org/markup-compatibility/2006">
          <mc:Choice Requires="x14">
            <control shapeId="16396" r:id="rId15" name="Check Box 12">
              <controlPr locked="0" defaultSize="0" autoFill="0" autoLine="0" autoPict="0">
                <anchor moveWithCells="1">
                  <from>
                    <xdr:col>9</xdr:col>
                    <xdr:colOff>38100</xdr:colOff>
                    <xdr:row>31</xdr:row>
                    <xdr:rowOff>190500</xdr:rowOff>
                  </from>
                  <to>
                    <xdr:col>9</xdr:col>
                    <xdr:colOff>236220</xdr:colOff>
                    <xdr:row>32</xdr:row>
                    <xdr:rowOff>182880</xdr:rowOff>
                  </to>
                </anchor>
              </controlPr>
            </control>
          </mc:Choice>
        </mc:AlternateContent>
        <mc:AlternateContent xmlns:mc="http://schemas.openxmlformats.org/markup-compatibility/2006">
          <mc:Choice Requires="x14">
            <control shapeId="16397" r:id="rId16" name="Check Box 13">
              <controlPr locked="0" defaultSize="0" autoFill="0" autoLine="0" autoPict="0">
                <anchor moveWithCells="1">
                  <from>
                    <xdr:col>10</xdr:col>
                    <xdr:colOff>487680</xdr:colOff>
                    <xdr:row>31</xdr:row>
                    <xdr:rowOff>190500</xdr:rowOff>
                  </from>
                  <to>
                    <xdr:col>10</xdr:col>
                    <xdr:colOff>693420</xdr:colOff>
                    <xdr:row>32</xdr:row>
                    <xdr:rowOff>182880</xdr:rowOff>
                  </to>
                </anchor>
              </controlPr>
            </control>
          </mc:Choice>
        </mc:AlternateContent>
        <mc:AlternateContent xmlns:mc="http://schemas.openxmlformats.org/markup-compatibility/2006">
          <mc:Choice Requires="x14">
            <control shapeId="16398" r:id="rId17" name="Check Box 14">
              <controlPr locked="0" defaultSize="0" autoFill="0" autoLine="0" autoPict="0">
                <anchor moveWithCells="1">
                  <from>
                    <xdr:col>10</xdr:col>
                    <xdr:colOff>487680</xdr:colOff>
                    <xdr:row>33</xdr:row>
                    <xdr:rowOff>7620</xdr:rowOff>
                  </from>
                  <to>
                    <xdr:col>10</xdr:col>
                    <xdr:colOff>640080</xdr:colOff>
                    <xdr:row>33</xdr:row>
                    <xdr:rowOff>160020</xdr:rowOff>
                  </to>
                </anchor>
              </controlPr>
            </control>
          </mc:Choice>
        </mc:AlternateContent>
        <mc:AlternateContent xmlns:mc="http://schemas.openxmlformats.org/markup-compatibility/2006">
          <mc:Choice Requires="x14">
            <control shapeId="16399" r:id="rId18" name="Check Box 15">
              <controlPr locked="0" defaultSize="0" autoFill="0" autoLine="0" autoPict="0">
                <anchor moveWithCells="1">
                  <from>
                    <xdr:col>3</xdr:col>
                    <xdr:colOff>419100</xdr:colOff>
                    <xdr:row>20</xdr:row>
                    <xdr:rowOff>182880</xdr:rowOff>
                  </from>
                  <to>
                    <xdr:col>4</xdr:col>
                    <xdr:colOff>30480</xdr:colOff>
                    <xdr:row>22</xdr:row>
                    <xdr:rowOff>0</xdr:rowOff>
                  </to>
                </anchor>
              </controlPr>
            </control>
          </mc:Choice>
        </mc:AlternateContent>
        <mc:AlternateContent xmlns:mc="http://schemas.openxmlformats.org/markup-compatibility/2006">
          <mc:Choice Requires="x14">
            <control shapeId="16400" r:id="rId19" name="Check Box 16">
              <controlPr locked="0" defaultSize="0" autoFill="0" autoLine="0" autoPict="0">
                <anchor moveWithCells="1">
                  <from>
                    <xdr:col>0</xdr:col>
                    <xdr:colOff>0</xdr:colOff>
                    <xdr:row>21</xdr:row>
                    <xdr:rowOff>182880</xdr:rowOff>
                  </from>
                  <to>
                    <xdr:col>0</xdr:col>
                    <xdr:colOff>259080</xdr:colOff>
                    <xdr:row>23</xdr:row>
                    <xdr:rowOff>0</xdr:rowOff>
                  </to>
                </anchor>
              </controlPr>
            </control>
          </mc:Choice>
        </mc:AlternateContent>
        <mc:AlternateContent xmlns:mc="http://schemas.openxmlformats.org/markup-compatibility/2006">
          <mc:Choice Requires="x14">
            <control shapeId="16401" r:id="rId20" name="Check Box 17">
              <controlPr locked="0" defaultSize="0" autoFill="0" autoLine="0" autoPict="0">
                <anchor moveWithCells="1">
                  <from>
                    <xdr:col>0</xdr:col>
                    <xdr:colOff>0</xdr:colOff>
                    <xdr:row>23</xdr:row>
                    <xdr:rowOff>190500</xdr:rowOff>
                  </from>
                  <to>
                    <xdr:col>0</xdr:col>
                    <xdr:colOff>259080</xdr:colOff>
                    <xdr:row>25</xdr:row>
                    <xdr:rowOff>7620</xdr:rowOff>
                  </to>
                </anchor>
              </controlPr>
            </control>
          </mc:Choice>
        </mc:AlternateContent>
        <mc:AlternateContent xmlns:mc="http://schemas.openxmlformats.org/markup-compatibility/2006">
          <mc:Choice Requires="x14">
            <control shapeId="16403" r:id="rId21" name="Check Box 19">
              <controlPr locked="0" defaultSize="0" autoFill="0" autoLine="0" autoPict="0">
                <anchor moveWithCells="1">
                  <from>
                    <xdr:col>3</xdr:col>
                    <xdr:colOff>640080</xdr:colOff>
                    <xdr:row>60</xdr:row>
                    <xdr:rowOff>160020</xdr:rowOff>
                  </from>
                  <to>
                    <xdr:col>4</xdr:col>
                    <xdr:colOff>236220</xdr:colOff>
                    <xdr:row>61</xdr:row>
                    <xdr:rowOff>182880</xdr:rowOff>
                  </to>
                </anchor>
              </controlPr>
            </control>
          </mc:Choice>
        </mc:AlternateContent>
        <mc:AlternateContent xmlns:mc="http://schemas.openxmlformats.org/markup-compatibility/2006">
          <mc:Choice Requires="x14">
            <control shapeId="16404" r:id="rId22" name="Check Box 20">
              <controlPr locked="0" defaultSize="0" autoFill="0" autoLine="0" autoPict="0">
                <anchor moveWithCells="1">
                  <from>
                    <xdr:col>3</xdr:col>
                    <xdr:colOff>38100</xdr:colOff>
                    <xdr:row>60</xdr:row>
                    <xdr:rowOff>160020</xdr:rowOff>
                  </from>
                  <to>
                    <xdr:col>3</xdr:col>
                    <xdr:colOff>297180</xdr:colOff>
                    <xdr:row>61</xdr:row>
                    <xdr:rowOff>182880</xdr:rowOff>
                  </to>
                </anchor>
              </controlPr>
            </control>
          </mc:Choice>
        </mc:AlternateContent>
        <mc:AlternateContent xmlns:mc="http://schemas.openxmlformats.org/markup-compatibility/2006">
          <mc:Choice Requires="x14">
            <control shapeId="16405" r:id="rId23" name="Check Box 21">
              <controlPr locked="0" defaultSize="0" autoFill="0" autoLine="0" autoPict="0">
                <anchor moveWithCells="1">
                  <from>
                    <xdr:col>0</xdr:col>
                    <xdr:colOff>0</xdr:colOff>
                    <xdr:row>62</xdr:row>
                    <xdr:rowOff>182880</xdr:rowOff>
                  </from>
                  <to>
                    <xdr:col>0</xdr:col>
                    <xdr:colOff>259080</xdr:colOff>
                    <xdr:row>64</xdr:row>
                    <xdr:rowOff>7620</xdr:rowOff>
                  </to>
                </anchor>
              </controlPr>
            </control>
          </mc:Choice>
        </mc:AlternateContent>
        <mc:AlternateContent xmlns:mc="http://schemas.openxmlformats.org/markup-compatibility/2006">
          <mc:Choice Requires="x14">
            <control shapeId="16406" r:id="rId24" name="Check Box 22">
              <controlPr locked="0" defaultSize="0" autoFill="0" autoLine="0" autoPict="0">
                <anchor moveWithCells="1">
                  <from>
                    <xdr:col>1</xdr:col>
                    <xdr:colOff>7620</xdr:colOff>
                    <xdr:row>62</xdr:row>
                    <xdr:rowOff>182880</xdr:rowOff>
                  </from>
                  <to>
                    <xdr:col>1</xdr:col>
                    <xdr:colOff>259080</xdr:colOff>
                    <xdr:row>64</xdr:row>
                    <xdr:rowOff>7620</xdr:rowOff>
                  </to>
                </anchor>
              </controlPr>
            </control>
          </mc:Choice>
        </mc:AlternateContent>
        <mc:AlternateContent xmlns:mc="http://schemas.openxmlformats.org/markup-compatibility/2006">
          <mc:Choice Requires="x14">
            <control shapeId="16407" r:id="rId25" name="Check Box 23">
              <controlPr locked="0" defaultSize="0" autoFill="0" autoLine="0" autoPict="0">
                <anchor moveWithCells="1">
                  <from>
                    <xdr:col>1</xdr:col>
                    <xdr:colOff>647700</xdr:colOff>
                    <xdr:row>62</xdr:row>
                    <xdr:rowOff>182880</xdr:rowOff>
                  </from>
                  <to>
                    <xdr:col>2</xdr:col>
                    <xdr:colOff>68580</xdr:colOff>
                    <xdr:row>64</xdr:row>
                    <xdr:rowOff>7620</xdr:rowOff>
                  </to>
                </anchor>
              </controlPr>
            </control>
          </mc:Choice>
        </mc:AlternateContent>
        <mc:AlternateContent xmlns:mc="http://schemas.openxmlformats.org/markup-compatibility/2006">
          <mc:Choice Requires="x14">
            <control shapeId="16408" r:id="rId26" name="Check Box 24">
              <controlPr locked="0" defaultSize="0" autoFill="0" autoLine="0" autoPict="0">
                <anchor moveWithCells="1">
                  <from>
                    <xdr:col>9</xdr:col>
                    <xdr:colOff>106680</xdr:colOff>
                    <xdr:row>27</xdr:row>
                    <xdr:rowOff>0</xdr:rowOff>
                  </from>
                  <to>
                    <xdr:col>9</xdr:col>
                    <xdr:colOff>381000</xdr:colOff>
                    <xdr:row>27</xdr:row>
                    <xdr:rowOff>190500</xdr:rowOff>
                  </to>
                </anchor>
              </controlPr>
            </control>
          </mc:Choice>
        </mc:AlternateContent>
        <mc:AlternateContent xmlns:mc="http://schemas.openxmlformats.org/markup-compatibility/2006">
          <mc:Choice Requires="x14">
            <control shapeId="16409" r:id="rId27" name="Check Box 25">
              <controlPr locked="0" defaultSize="0" autoFill="0" autoLine="0" autoPict="0">
                <anchor moveWithCells="1">
                  <from>
                    <xdr:col>9</xdr:col>
                    <xdr:colOff>38100</xdr:colOff>
                    <xdr:row>33</xdr:row>
                    <xdr:rowOff>7620</xdr:rowOff>
                  </from>
                  <to>
                    <xdr:col>9</xdr:col>
                    <xdr:colOff>198120</xdr:colOff>
                    <xdr:row>33</xdr:row>
                    <xdr:rowOff>160020</xdr:rowOff>
                  </to>
                </anchor>
              </controlPr>
            </control>
          </mc:Choice>
        </mc:AlternateContent>
        <mc:AlternateContent xmlns:mc="http://schemas.openxmlformats.org/markup-compatibility/2006">
          <mc:Choice Requires="x14">
            <control shapeId="16410" r:id="rId28" name="Check Box 26">
              <controlPr locked="0" defaultSize="0" autoFill="0" autoLine="0" autoPict="0">
                <anchor moveWithCells="1">
                  <from>
                    <xdr:col>8</xdr:col>
                    <xdr:colOff>0</xdr:colOff>
                    <xdr:row>54</xdr:row>
                    <xdr:rowOff>0</xdr:rowOff>
                  </from>
                  <to>
                    <xdr:col>8</xdr:col>
                    <xdr:colOff>259080</xdr:colOff>
                    <xdr:row>55</xdr:row>
                    <xdr:rowOff>7620</xdr:rowOff>
                  </to>
                </anchor>
              </controlPr>
            </control>
          </mc:Choice>
        </mc:AlternateContent>
        <mc:AlternateContent xmlns:mc="http://schemas.openxmlformats.org/markup-compatibility/2006">
          <mc:Choice Requires="x14">
            <control shapeId="16411" r:id="rId29" name="Check Box 27">
              <controlPr locked="0" defaultSize="0" autoFill="0" autoLine="0" autoPict="0">
                <anchor moveWithCells="1">
                  <from>
                    <xdr:col>9</xdr:col>
                    <xdr:colOff>838200</xdr:colOff>
                    <xdr:row>54</xdr:row>
                    <xdr:rowOff>0</xdr:rowOff>
                  </from>
                  <to>
                    <xdr:col>10</xdr:col>
                    <xdr:colOff>45720</xdr:colOff>
                    <xdr:row>55</xdr:row>
                    <xdr:rowOff>7620</xdr:rowOff>
                  </to>
                </anchor>
              </controlPr>
            </control>
          </mc:Choice>
        </mc:AlternateContent>
        <mc:AlternateContent xmlns:mc="http://schemas.openxmlformats.org/markup-compatibility/2006">
          <mc:Choice Requires="x14">
            <control shapeId="16412" r:id="rId30" name="Check Box 28">
              <controlPr locked="0" defaultSize="0" autoFill="0" autoLine="0" autoPict="0">
                <anchor moveWithCells="1">
                  <from>
                    <xdr:col>11</xdr:col>
                    <xdr:colOff>152400</xdr:colOff>
                    <xdr:row>55</xdr:row>
                    <xdr:rowOff>190500</xdr:rowOff>
                  </from>
                  <to>
                    <xdr:col>11</xdr:col>
                    <xdr:colOff>411480</xdr:colOff>
                    <xdr:row>57</xdr:row>
                    <xdr:rowOff>7620</xdr:rowOff>
                  </to>
                </anchor>
              </controlPr>
            </control>
          </mc:Choice>
        </mc:AlternateContent>
        <mc:AlternateContent xmlns:mc="http://schemas.openxmlformats.org/markup-compatibility/2006">
          <mc:Choice Requires="x14">
            <control shapeId="16413" r:id="rId31" name="Check Box 29">
              <controlPr locked="0" defaultSize="0" autoFill="0" autoLine="0" autoPict="0">
                <anchor moveWithCells="1">
                  <from>
                    <xdr:col>8</xdr:col>
                    <xdr:colOff>0</xdr:colOff>
                    <xdr:row>54</xdr:row>
                    <xdr:rowOff>182880</xdr:rowOff>
                  </from>
                  <to>
                    <xdr:col>8</xdr:col>
                    <xdr:colOff>259080</xdr:colOff>
                    <xdr:row>56</xdr:row>
                    <xdr:rowOff>30480</xdr:rowOff>
                  </to>
                </anchor>
              </controlPr>
            </control>
          </mc:Choice>
        </mc:AlternateContent>
        <mc:AlternateContent xmlns:mc="http://schemas.openxmlformats.org/markup-compatibility/2006">
          <mc:Choice Requires="x14">
            <control shapeId="16414" r:id="rId32" name="Check Box 30">
              <controlPr locked="0" defaultSize="0" autoFill="0" autoLine="0" autoPict="0">
                <anchor moveWithCells="1">
                  <from>
                    <xdr:col>9</xdr:col>
                    <xdr:colOff>838200</xdr:colOff>
                    <xdr:row>55</xdr:row>
                    <xdr:rowOff>190500</xdr:rowOff>
                  </from>
                  <to>
                    <xdr:col>10</xdr:col>
                    <xdr:colOff>68580</xdr:colOff>
                    <xdr:row>57</xdr:row>
                    <xdr:rowOff>7620</xdr:rowOff>
                  </to>
                </anchor>
              </controlPr>
            </control>
          </mc:Choice>
        </mc:AlternateContent>
        <mc:AlternateContent xmlns:mc="http://schemas.openxmlformats.org/markup-compatibility/2006">
          <mc:Choice Requires="x14">
            <control shapeId="16415" r:id="rId33" name="Check Box 31">
              <controlPr locked="0" defaultSize="0" autoFill="0" autoLine="0" autoPict="0">
                <anchor moveWithCells="1">
                  <from>
                    <xdr:col>9</xdr:col>
                    <xdr:colOff>838200</xdr:colOff>
                    <xdr:row>54</xdr:row>
                    <xdr:rowOff>182880</xdr:rowOff>
                  </from>
                  <to>
                    <xdr:col>10</xdr:col>
                    <xdr:colOff>68580</xdr:colOff>
                    <xdr:row>56</xdr:row>
                    <xdr:rowOff>0</xdr:rowOff>
                  </to>
                </anchor>
              </controlPr>
            </control>
          </mc:Choice>
        </mc:AlternateContent>
        <mc:AlternateContent xmlns:mc="http://schemas.openxmlformats.org/markup-compatibility/2006">
          <mc:Choice Requires="x14">
            <control shapeId="16416" r:id="rId34" name="Check Box 32">
              <controlPr locked="0" defaultSize="0" autoFill="0" autoLine="0" autoPict="0">
                <anchor moveWithCells="1">
                  <from>
                    <xdr:col>3</xdr:col>
                    <xdr:colOff>419100</xdr:colOff>
                    <xdr:row>21</xdr:row>
                    <xdr:rowOff>182880</xdr:rowOff>
                  </from>
                  <to>
                    <xdr:col>4</xdr:col>
                    <xdr:colOff>30480</xdr:colOff>
                    <xdr:row>23</xdr:row>
                    <xdr:rowOff>0</xdr:rowOff>
                  </to>
                </anchor>
              </controlPr>
            </control>
          </mc:Choice>
        </mc:AlternateContent>
        <mc:AlternateContent xmlns:mc="http://schemas.openxmlformats.org/markup-compatibility/2006">
          <mc:Choice Requires="x14">
            <control shapeId="16417" r:id="rId35" name="Check Box 33">
              <controlPr locked="0" defaultSize="0" autoFill="0" autoLine="0" autoPict="0">
                <anchor moveWithCells="1">
                  <from>
                    <xdr:col>0</xdr:col>
                    <xdr:colOff>0</xdr:colOff>
                    <xdr:row>21</xdr:row>
                    <xdr:rowOff>182880</xdr:rowOff>
                  </from>
                  <to>
                    <xdr:col>0</xdr:col>
                    <xdr:colOff>259080</xdr:colOff>
                    <xdr:row>23</xdr:row>
                    <xdr:rowOff>0</xdr:rowOff>
                  </to>
                </anchor>
              </controlPr>
            </control>
          </mc:Choice>
        </mc:AlternateContent>
        <mc:AlternateContent xmlns:mc="http://schemas.openxmlformats.org/markup-compatibility/2006">
          <mc:Choice Requires="x14">
            <control shapeId="16418" r:id="rId36" name="Check Box 34">
              <controlPr locked="0" defaultSize="0" autoFill="0" autoLine="0" autoPict="0">
                <anchor moveWithCells="1">
                  <from>
                    <xdr:col>0</xdr:col>
                    <xdr:colOff>0</xdr:colOff>
                    <xdr:row>22</xdr:row>
                    <xdr:rowOff>182880</xdr:rowOff>
                  </from>
                  <to>
                    <xdr:col>0</xdr:col>
                    <xdr:colOff>259080</xdr:colOff>
                    <xdr:row>24</xdr:row>
                    <xdr:rowOff>0</xdr:rowOff>
                  </to>
                </anchor>
              </controlPr>
            </control>
          </mc:Choice>
        </mc:AlternateContent>
        <mc:AlternateContent xmlns:mc="http://schemas.openxmlformats.org/markup-compatibility/2006">
          <mc:Choice Requires="x14">
            <control shapeId="16419" r:id="rId37" name="Check Box 35">
              <controlPr locked="0" defaultSize="0" autoFill="0" autoLine="0" autoPict="0">
                <anchor moveWithCells="1">
                  <from>
                    <xdr:col>0</xdr:col>
                    <xdr:colOff>0</xdr:colOff>
                    <xdr:row>22</xdr:row>
                    <xdr:rowOff>182880</xdr:rowOff>
                  </from>
                  <to>
                    <xdr:col>0</xdr:col>
                    <xdr:colOff>259080</xdr:colOff>
                    <xdr:row>24</xdr:row>
                    <xdr:rowOff>0</xdr:rowOff>
                  </to>
                </anchor>
              </controlPr>
            </control>
          </mc:Choice>
        </mc:AlternateContent>
        <mc:AlternateContent xmlns:mc="http://schemas.openxmlformats.org/markup-compatibility/2006">
          <mc:Choice Requires="x14">
            <control shapeId="16420" r:id="rId38" name="Check Box 36">
              <controlPr locked="0" defaultSize="0" autoFill="0" autoLine="0" autoPict="0">
                <anchor moveWithCells="1">
                  <from>
                    <xdr:col>8</xdr:col>
                    <xdr:colOff>0</xdr:colOff>
                    <xdr:row>54</xdr:row>
                    <xdr:rowOff>0</xdr:rowOff>
                  </from>
                  <to>
                    <xdr:col>8</xdr:col>
                    <xdr:colOff>259080</xdr:colOff>
                    <xdr:row>55</xdr:row>
                    <xdr:rowOff>7620</xdr:rowOff>
                  </to>
                </anchor>
              </controlPr>
            </control>
          </mc:Choice>
        </mc:AlternateContent>
        <mc:AlternateContent xmlns:mc="http://schemas.openxmlformats.org/markup-compatibility/2006">
          <mc:Choice Requires="x14">
            <control shapeId="16421" r:id="rId39" name="Check Box 37">
              <controlPr locked="0" defaultSize="0" autoFill="0" autoLine="0" autoPict="0">
                <anchor moveWithCells="1">
                  <from>
                    <xdr:col>11</xdr:col>
                    <xdr:colOff>152400</xdr:colOff>
                    <xdr:row>54</xdr:row>
                    <xdr:rowOff>0</xdr:rowOff>
                  </from>
                  <to>
                    <xdr:col>11</xdr:col>
                    <xdr:colOff>373380</xdr:colOff>
                    <xdr:row>55</xdr:row>
                    <xdr:rowOff>7620</xdr:rowOff>
                  </to>
                </anchor>
              </controlPr>
            </control>
          </mc:Choice>
        </mc:AlternateContent>
        <mc:AlternateContent xmlns:mc="http://schemas.openxmlformats.org/markup-compatibility/2006">
          <mc:Choice Requires="x14">
            <control shapeId="16422" r:id="rId40" name="Check Box 38">
              <controlPr locked="0" defaultSize="0" autoFill="0" autoLine="0" autoPict="0">
                <anchor moveWithCells="1">
                  <from>
                    <xdr:col>7</xdr:col>
                    <xdr:colOff>502920</xdr:colOff>
                    <xdr:row>29</xdr:row>
                    <xdr:rowOff>182880</xdr:rowOff>
                  </from>
                  <to>
                    <xdr:col>8</xdr:col>
                    <xdr:colOff>236220</xdr:colOff>
                    <xdr:row>30</xdr:row>
                    <xdr:rowOff>190500</xdr:rowOff>
                  </to>
                </anchor>
              </controlPr>
            </control>
          </mc:Choice>
        </mc:AlternateContent>
        <mc:AlternateContent xmlns:mc="http://schemas.openxmlformats.org/markup-compatibility/2006">
          <mc:Choice Requires="x14">
            <control shapeId="16423" r:id="rId41" name="Check Box 39">
              <controlPr locked="0" defaultSize="0" autoFill="0" autoLine="0" autoPict="0">
                <anchor moveWithCells="1">
                  <from>
                    <xdr:col>8</xdr:col>
                    <xdr:colOff>601980</xdr:colOff>
                    <xdr:row>29</xdr:row>
                    <xdr:rowOff>182880</xdr:rowOff>
                  </from>
                  <to>
                    <xdr:col>9</xdr:col>
                    <xdr:colOff>160020</xdr:colOff>
                    <xdr:row>30</xdr:row>
                    <xdr:rowOff>190500</xdr:rowOff>
                  </to>
                </anchor>
              </controlPr>
            </control>
          </mc:Choice>
        </mc:AlternateContent>
        <mc:AlternateContent xmlns:mc="http://schemas.openxmlformats.org/markup-compatibility/2006">
          <mc:Choice Requires="x14">
            <control shapeId="16424" r:id="rId42" name="Check Box 40">
              <controlPr defaultSize="0" autoFill="0" autoLine="0" autoPict="0">
                <anchor moveWithCells="1">
                  <from>
                    <xdr:col>9</xdr:col>
                    <xdr:colOff>876300</xdr:colOff>
                    <xdr:row>29</xdr:row>
                    <xdr:rowOff>160020</xdr:rowOff>
                  </from>
                  <to>
                    <xdr:col>10</xdr:col>
                    <xdr:colOff>693420</xdr:colOff>
                    <xdr:row>30</xdr:row>
                    <xdr:rowOff>182880</xdr:rowOff>
                  </to>
                </anchor>
              </controlPr>
            </control>
          </mc:Choice>
        </mc:AlternateContent>
        <mc:AlternateContent xmlns:mc="http://schemas.openxmlformats.org/markup-compatibility/2006">
          <mc:Choice Requires="x14">
            <control shapeId="16425" r:id="rId43" name="Check Box 41">
              <controlPr defaultSize="0" autoFill="0" autoLine="0" autoPict="0">
                <anchor moveWithCells="1">
                  <from>
                    <xdr:col>11</xdr:col>
                    <xdr:colOff>152400</xdr:colOff>
                    <xdr:row>54</xdr:row>
                    <xdr:rowOff>182880</xdr:rowOff>
                  </from>
                  <to>
                    <xdr:col>12</xdr:col>
                    <xdr:colOff>312420</xdr:colOff>
                    <xdr:row>56</xdr:row>
                    <xdr:rowOff>0</xdr:rowOff>
                  </to>
                </anchor>
              </controlPr>
            </control>
          </mc:Choice>
        </mc:AlternateContent>
        <mc:AlternateContent xmlns:mc="http://schemas.openxmlformats.org/markup-compatibility/2006">
          <mc:Choice Requires="x14">
            <control shapeId="16426" r:id="rId44" name="Check Box 42">
              <controlPr defaultSize="0" autoFill="0" autoLine="0" autoPict="0">
                <anchor moveWithCells="1">
                  <from>
                    <xdr:col>8</xdr:col>
                    <xdr:colOff>0</xdr:colOff>
                    <xdr:row>55</xdr:row>
                    <xdr:rowOff>190500</xdr:rowOff>
                  </from>
                  <to>
                    <xdr:col>9</xdr:col>
                    <xdr:colOff>144780</xdr:colOff>
                    <xdr:row>57</xdr:row>
                    <xdr:rowOff>7620</xdr:rowOff>
                  </to>
                </anchor>
              </controlPr>
            </control>
          </mc:Choice>
        </mc:AlternateContent>
        <mc:AlternateContent xmlns:mc="http://schemas.openxmlformats.org/markup-compatibility/2006">
          <mc:Choice Requires="x14">
            <control shapeId="16427" r:id="rId45" name="Check Box 43">
              <controlPr defaultSize="0" autoFill="0" autoLine="0" autoPict="0">
                <anchor moveWithCells="1">
                  <from>
                    <xdr:col>8</xdr:col>
                    <xdr:colOff>0</xdr:colOff>
                    <xdr:row>56</xdr:row>
                    <xdr:rowOff>190500</xdr:rowOff>
                  </from>
                  <to>
                    <xdr:col>8</xdr:col>
                    <xdr:colOff>640080</xdr:colOff>
                    <xdr:row>58</xdr:row>
                    <xdr:rowOff>0</xdr:rowOff>
                  </to>
                </anchor>
              </controlPr>
            </control>
          </mc:Choice>
        </mc:AlternateContent>
        <mc:AlternateContent xmlns:mc="http://schemas.openxmlformats.org/markup-compatibility/2006">
          <mc:Choice Requires="x14">
            <control shapeId="16428" r:id="rId46" name="Check Box 44">
              <controlPr locked="0" defaultSize="0" autoFill="0" autoLine="0" autoPict="0">
                <anchor moveWithCells="1">
                  <from>
                    <xdr:col>1</xdr:col>
                    <xdr:colOff>601980</xdr:colOff>
                    <xdr:row>60</xdr:row>
                    <xdr:rowOff>160020</xdr:rowOff>
                  </from>
                  <to>
                    <xdr:col>2</xdr:col>
                    <xdr:colOff>30480</xdr:colOff>
                    <xdr:row>61</xdr:row>
                    <xdr:rowOff>182880</xdr:rowOff>
                  </to>
                </anchor>
              </controlPr>
            </control>
          </mc:Choice>
        </mc:AlternateContent>
        <mc:AlternateContent xmlns:mc="http://schemas.openxmlformats.org/markup-compatibility/2006">
          <mc:Choice Requires="x14">
            <control shapeId="16429" r:id="rId47" name="Check Box 45">
              <controlPr locked="0" defaultSize="0" autoFill="0" autoLine="0" autoPict="0">
                <anchor moveWithCells="1">
                  <from>
                    <xdr:col>10</xdr:col>
                    <xdr:colOff>579120</xdr:colOff>
                    <xdr:row>44</xdr:row>
                    <xdr:rowOff>190500</xdr:rowOff>
                  </from>
                  <to>
                    <xdr:col>11</xdr:col>
                    <xdr:colOff>114300</xdr:colOff>
                    <xdr:row>45</xdr:row>
                    <xdr:rowOff>182880</xdr:rowOff>
                  </to>
                </anchor>
              </controlPr>
            </control>
          </mc:Choice>
        </mc:AlternateContent>
        <mc:AlternateContent xmlns:mc="http://schemas.openxmlformats.org/markup-compatibility/2006">
          <mc:Choice Requires="x14">
            <control shapeId="16430" r:id="rId48" name="Check Box 46">
              <controlPr locked="0" defaultSize="0" autoFill="0" autoLine="0" autoPict="0">
                <anchor moveWithCells="1">
                  <from>
                    <xdr:col>11</xdr:col>
                    <xdr:colOff>647700</xdr:colOff>
                    <xdr:row>44</xdr:row>
                    <xdr:rowOff>190500</xdr:rowOff>
                  </from>
                  <to>
                    <xdr:col>12</xdr:col>
                    <xdr:colOff>220980</xdr:colOff>
                    <xdr:row>45</xdr:row>
                    <xdr:rowOff>182880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89"/>
  <sheetViews>
    <sheetView tabSelected="1" topLeftCell="A17" workbookViewId="0">
      <selection activeCell="G31" sqref="G31"/>
    </sheetView>
  </sheetViews>
  <sheetFormatPr defaultRowHeight="14.45"/>
  <cols>
    <col min="1" max="1" width="32.5703125" customWidth="1"/>
    <col min="2" max="2" width="31.42578125" style="121" customWidth="1"/>
    <col min="3" max="3" width="28.7109375" customWidth="1"/>
    <col min="4" max="4" width="13.28515625" customWidth="1"/>
    <col min="5" max="5" width="33.5703125" customWidth="1"/>
    <col min="6" max="6" width="29.5703125" customWidth="1"/>
    <col min="7" max="7" width="29.140625" customWidth="1"/>
    <col min="8" max="8" width="36.140625" customWidth="1"/>
  </cols>
  <sheetData>
    <row r="1" spans="1:20">
      <c r="A1" s="39" t="s">
        <v>100</v>
      </c>
    </row>
    <row r="3" spans="1:20" s="34" customFormat="1">
      <c r="A3" s="206"/>
      <c r="B3" s="39" t="s">
        <v>101</v>
      </c>
      <c r="C3"/>
      <c r="D3"/>
      <c r="E3"/>
      <c r="F3"/>
      <c r="G3" s="145"/>
      <c r="H3"/>
      <c r="I3"/>
      <c r="J3"/>
      <c r="K3"/>
      <c r="L3"/>
      <c r="M3"/>
      <c r="N3"/>
      <c r="T3" s="100"/>
    </row>
    <row r="4" spans="1:20">
      <c r="A4" s="207"/>
      <c r="B4" t="s">
        <v>102</v>
      </c>
      <c r="G4" s="145"/>
      <c r="O4" s="34"/>
      <c r="P4" s="34"/>
      <c r="Q4" s="34"/>
      <c r="R4" s="34"/>
      <c r="S4" s="34"/>
    </row>
    <row r="5" spans="1:20">
      <c r="A5" s="207"/>
      <c r="B5" t="s">
        <v>103</v>
      </c>
      <c r="O5" s="34"/>
      <c r="P5" s="34"/>
      <c r="Q5" s="34"/>
      <c r="R5" s="34"/>
      <c r="S5" s="34"/>
    </row>
    <row r="6" spans="1:20">
      <c r="A6" s="207"/>
      <c r="B6" t="s">
        <v>104</v>
      </c>
      <c r="O6" s="34"/>
      <c r="P6" s="34"/>
      <c r="Q6" s="34"/>
      <c r="R6" s="34"/>
      <c r="S6" s="34"/>
    </row>
    <row r="7" spans="1:20">
      <c r="A7" s="207"/>
      <c r="B7" t="s">
        <v>105</v>
      </c>
      <c r="O7" s="34"/>
      <c r="P7" s="34"/>
      <c r="Q7" s="34"/>
      <c r="R7" s="34"/>
      <c r="S7" s="34"/>
    </row>
    <row r="8" spans="1:20">
      <c r="A8" s="206"/>
      <c r="B8" t="s">
        <v>106</v>
      </c>
      <c r="O8" s="34"/>
      <c r="P8" s="34"/>
      <c r="Q8" s="34"/>
      <c r="R8" s="34"/>
      <c r="S8" s="34"/>
      <c r="T8" s="100"/>
    </row>
    <row r="9" spans="1:20">
      <c r="A9" s="100"/>
      <c r="B9"/>
      <c r="O9" s="34"/>
      <c r="P9" s="34"/>
      <c r="Q9" s="34"/>
      <c r="R9" s="34"/>
      <c r="S9" s="34"/>
      <c r="T9" s="100"/>
    </row>
    <row r="10" spans="1:20" ht="18">
      <c r="A10" s="233" t="s">
        <v>107</v>
      </c>
      <c r="B10" s="234"/>
      <c r="C10" s="235"/>
      <c r="E10" s="233" t="s">
        <v>108</v>
      </c>
      <c r="F10" s="234"/>
      <c r="G10" s="235"/>
      <c r="O10" s="34"/>
      <c r="P10" s="34"/>
      <c r="Q10" s="34"/>
      <c r="R10" s="34"/>
      <c r="S10" s="34"/>
      <c r="T10" s="100"/>
    </row>
    <row r="11" spans="1:20">
      <c r="A11" s="237" t="s">
        <v>109</v>
      </c>
      <c r="B11" s="238"/>
      <c r="C11" s="239"/>
      <c r="E11" s="237" t="s">
        <v>110</v>
      </c>
      <c r="F11" s="238"/>
      <c r="G11" s="239"/>
      <c r="O11" s="34"/>
      <c r="P11" s="34"/>
      <c r="Q11" s="34"/>
      <c r="R11" s="34"/>
      <c r="S11" s="34"/>
      <c r="T11" s="100"/>
    </row>
    <row r="12" spans="1:20">
      <c r="A12" s="237"/>
      <c r="B12" s="238"/>
      <c r="C12" s="239"/>
      <c r="E12" s="237"/>
      <c r="F12" s="238"/>
      <c r="G12" s="239"/>
      <c r="O12" s="34"/>
      <c r="P12" s="34"/>
      <c r="Q12" s="34"/>
      <c r="R12" s="34"/>
      <c r="S12" s="34"/>
      <c r="T12" s="100"/>
    </row>
    <row r="13" spans="1:20" ht="15" customHeight="1">
      <c r="A13" s="237"/>
      <c r="B13" s="238"/>
      <c r="C13" s="239"/>
      <c r="E13" s="237"/>
      <c r="F13" s="238"/>
      <c r="G13" s="239"/>
      <c r="O13" s="34"/>
      <c r="P13" s="34"/>
      <c r="Q13" s="34"/>
      <c r="R13" s="34"/>
      <c r="S13" s="34"/>
      <c r="T13" s="100"/>
    </row>
    <row r="14" spans="1:20" ht="15" customHeight="1">
      <c r="A14" s="237"/>
      <c r="B14" s="238"/>
      <c r="C14" s="239"/>
      <c r="E14" s="237"/>
      <c r="F14" s="238"/>
      <c r="G14" s="239"/>
      <c r="O14" s="34"/>
      <c r="P14" s="34"/>
      <c r="Q14" s="34"/>
      <c r="R14" s="34"/>
      <c r="S14" s="34"/>
      <c r="T14" s="100"/>
    </row>
    <row r="15" spans="1:20">
      <c r="A15" s="237"/>
      <c r="B15" s="238"/>
      <c r="C15" s="239"/>
      <c r="E15" s="237"/>
      <c r="F15" s="238"/>
      <c r="G15" s="239"/>
      <c r="O15" s="34"/>
      <c r="P15" s="34"/>
      <c r="Q15" s="34"/>
      <c r="R15" s="34"/>
      <c r="S15" s="34"/>
      <c r="T15" s="100"/>
    </row>
    <row r="16" spans="1:20">
      <c r="A16" s="240"/>
      <c r="B16" s="241"/>
      <c r="C16" s="242"/>
      <c r="E16" s="240"/>
      <c r="F16" s="241"/>
      <c r="G16" s="242"/>
      <c r="O16" s="34"/>
      <c r="P16" s="34"/>
      <c r="Q16" s="34"/>
      <c r="R16" s="34"/>
      <c r="S16" s="34"/>
      <c r="T16" s="100"/>
    </row>
    <row r="18" spans="1:7" ht="21">
      <c r="A18" s="243" t="s">
        <v>111</v>
      </c>
      <c r="B18" s="244"/>
      <c r="C18" s="245"/>
      <c r="D18" s="126"/>
      <c r="E18" s="243" t="s">
        <v>112</v>
      </c>
      <c r="F18" s="244"/>
      <c r="G18" s="245"/>
    </row>
    <row r="19" spans="1:7">
      <c r="A19" s="55"/>
      <c r="B19" s="55" t="s">
        <v>113</v>
      </c>
      <c r="C19" s="55" t="s">
        <v>114</v>
      </c>
      <c r="E19" s="55"/>
      <c r="F19" s="118" t="s">
        <v>113</v>
      </c>
      <c r="G19" s="118" t="s">
        <v>115</v>
      </c>
    </row>
    <row r="20" spans="1:7" ht="27.6">
      <c r="A20" s="127" t="s">
        <v>116</v>
      </c>
      <c r="B20" s="162" t="s">
        <v>117</v>
      </c>
      <c r="C20" s="124"/>
      <c r="E20" s="127" t="s">
        <v>116</v>
      </c>
      <c r="F20" s="162" t="s">
        <v>117</v>
      </c>
      <c r="G20" s="124"/>
    </row>
    <row r="21" spans="1:7" ht="15" customHeight="1">
      <c r="A21" s="127" t="s">
        <v>118</v>
      </c>
      <c r="B21" s="163">
        <v>242</v>
      </c>
      <c r="C21" s="125"/>
      <c r="E21" s="127" t="s">
        <v>118</v>
      </c>
      <c r="F21" s="175">
        <v>242</v>
      </c>
      <c r="G21" s="129"/>
    </row>
    <row r="22" spans="1:7" ht="15" customHeight="1">
      <c r="A22" s="127" t="s">
        <v>119</v>
      </c>
      <c r="B22" s="163">
        <v>1079</v>
      </c>
      <c r="C22" s="125"/>
      <c r="E22" s="127" t="s">
        <v>119</v>
      </c>
      <c r="F22" s="175">
        <v>1079</v>
      </c>
      <c r="G22" s="129"/>
    </row>
    <row r="23" spans="1:7" ht="15" customHeight="1">
      <c r="A23" s="127" t="s">
        <v>120</v>
      </c>
      <c r="B23" s="163">
        <v>3641</v>
      </c>
      <c r="C23" s="125"/>
      <c r="E23" s="127" t="s">
        <v>120</v>
      </c>
      <c r="F23" s="175">
        <v>3641</v>
      </c>
      <c r="G23" s="129"/>
    </row>
    <row r="24" spans="1:7" ht="15" customHeight="1">
      <c r="A24" s="127" t="s">
        <v>121</v>
      </c>
      <c r="B24" s="164">
        <f>ROUND(B21*B22/1000,4)</f>
        <v>261.11799999999999</v>
      </c>
      <c r="C24" s="63">
        <f>ROUND(C21*C22/1000,4)</f>
        <v>0</v>
      </c>
      <c r="E24" s="127" t="s">
        <v>121</v>
      </c>
      <c r="F24" s="176">
        <f>ROUND(F21*F22/1000,4)</f>
        <v>261.11799999999999</v>
      </c>
      <c r="G24" s="62">
        <f>ROUND(G21*G22/1000,4)</f>
        <v>0</v>
      </c>
    </row>
    <row r="25" spans="1:7" ht="15" customHeight="1">
      <c r="A25" s="127" t="s">
        <v>122</v>
      </c>
      <c r="B25" s="164">
        <v>0</v>
      </c>
      <c r="C25" s="154"/>
      <c r="E25" s="127" t="s">
        <v>122</v>
      </c>
      <c r="F25" s="176">
        <v>1</v>
      </c>
      <c r="G25" s="158"/>
    </row>
    <row r="26" spans="1:7" ht="15" customHeight="1">
      <c r="A26" s="127" t="s">
        <v>123</v>
      </c>
      <c r="B26" s="164">
        <f>B24*B25</f>
        <v>0</v>
      </c>
      <c r="C26" s="63">
        <f>C24*C25</f>
        <v>0</v>
      </c>
      <c r="E26" s="127" t="s">
        <v>123</v>
      </c>
      <c r="F26" s="176">
        <f>F24*F25</f>
        <v>261.11799999999999</v>
      </c>
      <c r="G26" s="62">
        <f>G24*G25</f>
        <v>0</v>
      </c>
    </row>
    <row r="27" spans="1:7" ht="15" customHeight="1">
      <c r="A27" s="127" t="s">
        <v>124</v>
      </c>
      <c r="B27" s="164">
        <v>0.25</v>
      </c>
      <c r="C27" s="154"/>
      <c r="E27" s="127" t="s">
        <v>124</v>
      </c>
      <c r="F27" s="176">
        <v>0.5</v>
      </c>
      <c r="G27" s="158"/>
    </row>
    <row r="28" spans="1:7" ht="15" customHeight="1">
      <c r="A28" s="127" t="s">
        <v>125</v>
      </c>
      <c r="B28" s="164">
        <f>B24*B27</f>
        <v>65.279499999999999</v>
      </c>
      <c r="C28" s="63">
        <f>C24*C27</f>
        <v>0</v>
      </c>
      <c r="E28" s="127" t="s">
        <v>126</v>
      </c>
      <c r="F28" s="176">
        <f>F24*F27</f>
        <v>130.559</v>
      </c>
      <c r="G28" s="62">
        <f>G24*G27</f>
        <v>0</v>
      </c>
    </row>
    <row r="29" spans="1:7" ht="15" customHeight="1">
      <c r="A29" s="127" t="s">
        <v>127</v>
      </c>
      <c r="B29" s="165">
        <f>ROUND(B24*B23,0)</f>
        <v>950731</v>
      </c>
      <c r="C29" s="59">
        <f>ROUND(C24*C23,0)</f>
        <v>0</v>
      </c>
      <c r="E29" s="127" t="s">
        <v>127</v>
      </c>
      <c r="F29" s="177">
        <f>ROUND(F24*F23,0)</f>
        <v>950731</v>
      </c>
      <c r="G29" s="56">
        <f>ROUND(G24*G23,0)</f>
        <v>0</v>
      </c>
    </row>
    <row r="30" spans="1:7" ht="15" customHeight="1">
      <c r="A30" s="127" t="s">
        <v>128</v>
      </c>
      <c r="B30" s="166">
        <v>0.12870000000000001</v>
      </c>
      <c r="C30" s="61">
        <v>0.12870000000000001</v>
      </c>
      <c r="E30" s="127" t="s">
        <v>128</v>
      </c>
      <c r="F30" s="166">
        <v>0.12870000000000001</v>
      </c>
      <c r="G30" s="61">
        <v>0.12870000000000001</v>
      </c>
    </row>
    <row r="31" spans="1:7" ht="15" customHeight="1">
      <c r="A31" s="127" t="s">
        <v>129</v>
      </c>
      <c r="B31" s="166">
        <v>154250</v>
      </c>
      <c r="C31" s="155"/>
      <c r="E31" s="127" t="s">
        <v>129</v>
      </c>
      <c r="F31" s="178">
        <v>154250</v>
      </c>
      <c r="G31" s="155"/>
    </row>
    <row r="32" spans="1:7">
      <c r="A32" s="57"/>
      <c r="B32" s="57"/>
      <c r="C32" s="57"/>
      <c r="D32" s="57"/>
      <c r="E32" s="57"/>
      <c r="F32" s="57"/>
    </row>
    <row r="33" spans="1:7" ht="27.6">
      <c r="A33" s="55"/>
      <c r="B33" s="55" t="s">
        <v>130</v>
      </c>
      <c r="C33" s="55" t="s">
        <v>131</v>
      </c>
      <c r="E33" s="55"/>
      <c r="F33" s="55" t="s">
        <v>130</v>
      </c>
      <c r="G33" s="55" t="s">
        <v>131</v>
      </c>
    </row>
    <row r="34" spans="1:7" ht="27.6">
      <c r="A34" s="127" t="s">
        <v>116</v>
      </c>
      <c r="B34" s="167" t="s">
        <v>132</v>
      </c>
      <c r="C34" s="130"/>
      <c r="E34" s="127" t="s">
        <v>116</v>
      </c>
      <c r="F34" s="167" t="s">
        <v>132</v>
      </c>
      <c r="G34" s="130"/>
    </row>
    <row r="35" spans="1:7">
      <c r="A35" s="127" t="s">
        <v>118</v>
      </c>
      <c r="B35" s="168">
        <v>220</v>
      </c>
      <c r="C35" s="129"/>
      <c r="E35" s="127" t="s">
        <v>118</v>
      </c>
      <c r="F35" s="179">
        <v>220</v>
      </c>
      <c r="G35" s="125"/>
    </row>
    <row r="36" spans="1:7">
      <c r="A36" s="127" t="s">
        <v>119</v>
      </c>
      <c r="B36" s="168">
        <v>654</v>
      </c>
      <c r="C36" s="129"/>
      <c r="E36" s="127" t="s">
        <v>119</v>
      </c>
      <c r="F36" s="179">
        <v>654</v>
      </c>
      <c r="G36" s="125"/>
    </row>
    <row r="37" spans="1:7" ht="31.5" customHeight="1">
      <c r="A37" s="127" t="s">
        <v>133</v>
      </c>
      <c r="B37" s="168">
        <f>((B35*B36)/1000)*B23</f>
        <v>523867.07999999996</v>
      </c>
      <c r="C37" s="159">
        <f>((C35*C36)/1000)*C23</f>
        <v>0</v>
      </c>
      <c r="E37" s="127" t="s">
        <v>133</v>
      </c>
      <c r="F37" s="179">
        <f>((F35*F36)/1000)*F23</f>
        <v>523867.07999999996</v>
      </c>
      <c r="G37" s="186">
        <f>((G35*G36)/1000)*G23</f>
        <v>0</v>
      </c>
    </row>
    <row r="38" spans="1:7">
      <c r="A38" s="127" t="s">
        <v>134</v>
      </c>
      <c r="B38" s="168" t="s">
        <v>135</v>
      </c>
      <c r="C38" s="129"/>
      <c r="E38" s="127" t="s">
        <v>134</v>
      </c>
      <c r="F38" s="179" t="s">
        <v>135</v>
      </c>
      <c r="G38" s="125"/>
    </row>
    <row r="39" spans="1:7">
      <c r="A39" s="127" t="s">
        <v>136</v>
      </c>
      <c r="B39" s="169" t="s">
        <v>137</v>
      </c>
      <c r="C39" s="131"/>
      <c r="E39" s="127" t="s">
        <v>136</v>
      </c>
      <c r="F39" s="180" t="s">
        <v>137</v>
      </c>
      <c r="G39" s="133"/>
    </row>
    <row r="40" spans="1:7">
      <c r="A40" s="128" t="s">
        <v>138</v>
      </c>
      <c r="B40" s="170">
        <v>0.15</v>
      </c>
      <c r="C40" s="132"/>
      <c r="E40" s="128" t="s">
        <v>138</v>
      </c>
      <c r="F40" s="181">
        <v>0.15</v>
      </c>
      <c r="G40" s="134"/>
    </row>
    <row r="41" spans="1:7">
      <c r="A41" s="127" t="s">
        <v>120</v>
      </c>
      <c r="B41" s="168">
        <f>IFERROR(IF(B38="no",B23,B23*(1-B40)),"")</f>
        <v>3094.85</v>
      </c>
      <c r="C41" s="160">
        <f>IFERROR(IF(C38="no",C23,C23*(1-C40)),"")</f>
        <v>0</v>
      </c>
      <c r="E41" s="127" t="s">
        <v>120</v>
      </c>
      <c r="F41" s="163">
        <f>IFERROR(IF(F38="no",F23,F23*(1-F40)),"")</f>
        <v>3094.85</v>
      </c>
      <c r="G41" s="187">
        <f>IFERROR(IF(G38="no",G23,G23*(1-G40)),"")</f>
        <v>0</v>
      </c>
    </row>
    <row r="42" spans="1:7">
      <c r="A42" s="127" t="s">
        <v>139</v>
      </c>
      <c r="B42" s="171">
        <f>ROUND(B35*B36/1000,2)</f>
        <v>143.88</v>
      </c>
      <c r="C42" s="144">
        <f>ROUND(C35*C36/1000,2)</f>
        <v>0</v>
      </c>
      <c r="E42" s="127" t="s">
        <v>139</v>
      </c>
      <c r="F42" s="182">
        <f>ROUND(F35*F36/1000,2)</f>
        <v>143.88</v>
      </c>
      <c r="G42" s="63">
        <f>ROUND(G35*G36/1000,2)</f>
        <v>0</v>
      </c>
    </row>
    <row r="43" spans="1:7" ht="15" customHeight="1">
      <c r="A43" s="127" t="s">
        <v>122</v>
      </c>
      <c r="B43" s="171">
        <v>0</v>
      </c>
      <c r="C43" s="161"/>
      <c r="E43" s="127" t="s">
        <v>122</v>
      </c>
      <c r="F43" s="182">
        <v>1</v>
      </c>
      <c r="G43" s="154"/>
    </row>
    <row r="44" spans="1:7" ht="15" customHeight="1">
      <c r="A44" s="127" t="s">
        <v>140</v>
      </c>
      <c r="B44" s="171">
        <f>B42*B43</f>
        <v>0</v>
      </c>
      <c r="C44" s="144">
        <f>C42*C43</f>
        <v>0</v>
      </c>
      <c r="E44" s="127" t="s">
        <v>140</v>
      </c>
      <c r="F44" s="182">
        <f>F42*F43</f>
        <v>143.88</v>
      </c>
      <c r="G44" s="63">
        <f>G42*G43</f>
        <v>0</v>
      </c>
    </row>
    <row r="45" spans="1:7" ht="15" customHeight="1">
      <c r="A45" s="127" t="s">
        <v>124</v>
      </c>
      <c r="B45" s="171">
        <v>0.25</v>
      </c>
      <c r="C45" s="161"/>
      <c r="E45" s="127" t="s">
        <v>124</v>
      </c>
      <c r="F45" s="182">
        <v>0.5</v>
      </c>
      <c r="G45" s="154"/>
    </row>
    <row r="46" spans="1:7" ht="15" customHeight="1">
      <c r="A46" s="127" t="s">
        <v>141</v>
      </c>
      <c r="B46" s="171">
        <f>B42*B45</f>
        <v>35.97</v>
      </c>
      <c r="C46" s="62">
        <f>C42*C45</f>
        <v>0</v>
      </c>
      <c r="E46" s="127" t="s">
        <v>141</v>
      </c>
      <c r="F46" s="182">
        <f>F42*F45</f>
        <v>71.94</v>
      </c>
      <c r="G46" s="63">
        <f>G42*G45</f>
        <v>0</v>
      </c>
    </row>
    <row r="47" spans="1:7" ht="31.5" customHeight="1">
      <c r="A47" s="127" t="s">
        <v>142</v>
      </c>
      <c r="B47" s="172">
        <f>B35*(B36/1000)*B23</f>
        <v>523867.07999999996</v>
      </c>
      <c r="C47" s="56">
        <f>C35*(C36/1000)*C23</f>
        <v>0</v>
      </c>
      <c r="E47" s="127" t="s">
        <v>142</v>
      </c>
      <c r="F47" s="183">
        <f>F35*(F36/1000)*F23</f>
        <v>523867.07999999996</v>
      </c>
      <c r="G47" s="59">
        <f>G35*(G36/1000)*G23</f>
        <v>0</v>
      </c>
    </row>
    <row r="48" spans="1:7" ht="33.75" customHeight="1">
      <c r="A48" s="127" t="s">
        <v>143</v>
      </c>
      <c r="B48" s="165">
        <f>B35*(B36/1000)*B41</f>
        <v>445287.01799999998</v>
      </c>
      <c r="C48" s="59">
        <f>C35*(C36/1000)*C41</f>
        <v>0</v>
      </c>
      <c r="E48" s="127" t="s">
        <v>143</v>
      </c>
      <c r="F48" s="183">
        <f>F35*(F36/1000)*F41</f>
        <v>445287.01799999998</v>
      </c>
      <c r="G48" s="59">
        <f>G35*(G36/1000)*G41</f>
        <v>0</v>
      </c>
    </row>
    <row r="49" spans="1:7">
      <c r="A49" s="127" t="s">
        <v>129</v>
      </c>
      <c r="B49" s="166">
        <v>324150</v>
      </c>
      <c r="C49" s="155"/>
      <c r="E49" s="127" t="s">
        <v>129</v>
      </c>
      <c r="F49" s="178">
        <v>324150</v>
      </c>
      <c r="G49" s="155"/>
    </row>
    <row r="50" spans="1:7">
      <c r="A50" s="58"/>
      <c r="B50" s="58"/>
      <c r="E50" s="58"/>
      <c r="F50" s="58"/>
    </row>
    <row r="51" spans="1:7">
      <c r="A51" s="55" t="s">
        <v>144</v>
      </c>
      <c r="B51" s="55" t="s">
        <v>145</v>
      </c>
      <c r="C51" s="55" t="s">
        <v>146</v>
      </c>
      <c r="E51" s="55" t="s">
        <v>144</v>
      </c>
      <c r="F51" s="55" t="s">
        <v>145</v>
      </c>
      <c r="G51" s="55" t="s">
        <v>146</v>
      </c>
    </row>
    <row r="52" spans="1:7">
      <c r="A52" s="127" t="s">
        <v>147</v>
      </c>
      <c r="B52" s="173" t="s">
        <v>148</v>
      </c>
      <c r="C52" s="138">
        <f>C26-C44</f>
        <v>0</v>
      </c>
      <c r="E52" s="127" t="s">
        <v>147</v>
      </c>
      <c r="F52" s="184">
        <f>F24-F44</f>
        <v>117.238</v>
      </c>
      <c r="G52" s="63">
        <f>G26-G44</f>
        <v>0</v>
      </c>
    </row>
    <row r="53" spans="1:7">
      <c r="A53" s="127" t="s">
        <v>149</v>
      </c>
      <c r="B53" s="173">
        <f>B28-B46</f>
        <v>29.3095</v>
      </c>
      <c r="C53" s="138">
        <f>C28-C46</f>
        <v>0</v>
      </c>
      <c r="E53" s="127" t="s">
        <v>149</v>
      </c>
      <c r="F53" s="184">
        <f>F24-F46</f>
        <v>189.178</v>
      </c>
      <c r="G53" s="63">
        <f>G28-G46</f>
        <v>0</v>
      </c>
    </row>
    <row r="54" spans="1:7" ht="27.6">
      <c r="A54" s="127" t="s">
        <v>150</v>
      </c>
      <c r="B54" s="174">
        <f>B29-B47</f>
        <v>426863.92000000004</v>
      </c>
      <c r="C54" s="59">
        <f>C29-C47</f>
        <v>0</v>
      </c>
      <c r="E54" s="127" t="s">
        <v>150</v>
      </c>
      <c r="F54" s="185">
        <f>F29-F47</f>
        <v>426863.92000000004</v>
      </c>
      <c r="G54" s="59">
        <f>G29-G47</f>
        <v>0</v>
      </c>
    </row>
    <row r="55" spans="1:7" ht="27.6">
      <c r="A55" s="127" t="s">
        <v>151</v>
      </c>
      <c r="B55" s="174">
        <f>B29-B48</f>
        <v>505443.98200000002</v>
      </c>
      <c r="C55" s="59">
        <f>C29-C48</f>
        <v>0</v>
      </c>
      <c r="E55" s="127" t="s">
        <v>151</v>
      </c>
      <c r="F55" s="185">
        <f>F29-F48</f>
        <v>505443.98200000002</v>
      </c>
      <c r="G55" s="59">
        <f>G29-G48</f>
        <v>0</v>
      </c>
    </row>
    <row r="56" spans="1:7">
      <c r="A56" s="54"/>
    </row>
    <row r="57" spans="1:7" ht="15.6">
      <c r="A57" s="64" t="s">
        <v>152</v>
      </c>
    </row>
    <row r="58" spans="1:7" ht="15" thickBot="1">
      <c r="A58" s="246" t="s">
        <v>153</v>
      </c>
      <c r="B58" s="246"/>
      <c r="C58" s="41"/>
      <c r="D58" s="42"/>
      <c r="E58" s="43"/>
      <c r="F58" s="42"/>
    </row>
    <row r="59" spans="1:7" ht="30" customHeight="1">
      <c r="A59" s="44" t="s">
        <v>154</v>
      </c>
      <c r="B59" s="136" t="s">
        <v>155</v>
      </c>
      <c r="C59" s="136" t="s">
        <v>156</v>
      </c>
      <c r="D59" s="45" t="s">
        <v>157</v>
      </c>
      <c r="E59" s="45" t="s">
        <v>158</v>
      </c>
      <c r="F59" s="46" t="s">
        <v>159</v>
      </c>
    </row>
    <row r="60" spans="1:7">
      <c r="A60" s="47" t="s">
        <v>160</v>
      </c>
      <c r="B60" s="139">
        <v>12.3</v>
      </c>
      <c r="C60" s="49">
        <v>0.46</v>
      </c>
      <c r="D60" s="50">
        <v>18</v>
      </c>
      <c r="E60" s="48">
        <v>31</v>
      </c>
      <c r="F60" s="135">
        <f t="shared" ref="F60:F71" si="0">D60*E60</f>
        <v>558</v>
      </c>
    </row>
    <row r="61" spans="1:7">
      <c r="A61" s="40" t="s">
        <v>161</v>
      </c>
      <c r="B61" s="139">
        <v>15</v>
      </c>
      <c r="C61" s="49">
        <v>0.56000000000000005</v>
      </c>
      <c r="D61" s="50">
        <v>16</v>
      </c>
      <c r="E61" s="48">
        <v>28</v>
      </c>
      <c r="F61" s="135">
        <f t="shared" si="0"/>
        <v>448</v>
      </c>
    </row>
    <row r="62" spans="1:7">
      <c r="A62" s="47" t="s">
        <v>162</v>
      </c>
      <c r="B62" s="139">
        <v>16.100000000000001</v>
      </c>
      <c r="C62" s="49">
        <v>0.67</v>
      </c>
      <c r="D62" s="50">
        <v>12</v>
      </c>
      <c r="E62" s="48">
        <v>31</v>
      </c>
      <c r="F62" s="135">
        <f t="shared" si="0"/>
        <v>372</v>
      </c>
    </row>
    <row r="63" spans="1:7">
      <c r="A63" s="40" t="s">
        <v>163</v>
      </c>
      <c r="B63" s="139">
        <v>17</v>
      </c>
      <c r="C63" s="49">
        <v>0.71</v>
      </c>
      <c r="D63" s="50">
        <v>10</v>
      </c>
      <c r="E63" s="48">
        <v>30</v>
      </c>
      <c r="F63" s="135">
        <f t="shared" si="0"/>
        <v>300</v>
      </c>
    </row>
    <row r="64" spans="1:7">
      <c r="A64" s="47" t="s">
        <v>164</v>
      </c>
      <c r="B64" s="139">
        <v>18.5</v>
      </c>
      <c r="C64" s="49">
        <v>0.73</v>
      </c>
      <c r="D64" s="50">
        <v>7.5</v>
      </c>
      <c r="E64" s="48">
        <v>31</v>
      </c>
      <c r="F64" s="135">
        <f t="shared" si="0"/>
        <v>232.5</v>
      </c>
    </row>
    <row r="65" spans="1:6">
      <c r="A65" s="40" t="s">
        <v>165</v>
      </c>
      <c r="B65" s="139">
        <v>20.7</v>
      </c>
      <c r="C65" s="49">
        <v>0.74</v>
      </c>
      <c r="D65" s="50">
        <v>5</v>
      </c>
      <c r="E65" s="48">
        <v>30</v>
      </c>
      <c r="F65" s="135">
        <f t="shared" si="0"/>
        <v>150</v>
      </c>
    </row>
    <row r="66" spans="1:6">
      <c r="A66" s="47" t="s">
        <v>166</v>
      </c>
      <c r="B66" s="139">
        <v>21.7</v>
      </c>
      <c r="C66" s="49">
        <v>0.72</v>
      </c>
      <c r="D66" s="50">
        <v>3</v>
      </c>
      <c r="E66" s="48">
        <v>31</v>
      </c>
      <c r="F66" s="135">
        <f t="shared" si="0"/>
        <v>93</v>
      </c>
    </row>
    <row r="67" spans="1:6">
      <c r="A67" s="40" t="s">
        <v>167</v>
      </c>
      <c r="B67" s="139">
        <v>19.3</v>
      </c>
      <c r="C67" s="49">
        <v>0.62</v>
      </c>
      <c r="D67" s="50">
        <v>0</v>
      </c>
      <c r="E67" s="48">
        <v>31</v>
      </c>
      <c r="F67" s="135">
        <f t="shared" si="0"/>
        <v>0</v>
      </c>
    </row>
    <row r="68" spans="1:6">
      <c r="A68" s="47" t="s">
        <v>168</v>
      </c>
      <c r="B68" s="139">
        <v>17.5</v>
      </c>
      <c r="C68" s="49">
        <v>0.53</v>
      </c>
      <c r="D68" s="50">
        <v>0</v>
      </c>
      <c r="E68" s="48">
        <v>30</v>
      </c>
      <c r="F68" s="135">
        <f t="shared" si="0"/>
        <v>0</v>
      </c>
    </row>
    <row r="69" spans="1:6">
      <c r="A69" s="40" t="s">
        <v>169</v>
      </c>
      <c r="B69" s="139">
        <v>14.2</v>
      </c>
      <c r="C69" s="49">
        <v>0.52</v>
      </c>
      <c r="D69" s="50">
        <v>14</v>
      </c>
      <c r="E69" s="48">
        <v>31</v>
      </c>
      <c r="F69" s="135">
        <f t="shared" si="0"/>
        <v>434</v>
      </c>
    </row>
    <row r="70" spans="1:6">
      <c r="A70" s="47" t="s">
        <v>170</v>
      </c>
      <c r="B70" s="139">
        <v>10.8</v>
      </c>
      <c r="C70" s="49">
        <v>0.44</v>
      </c>
      <c r="D70" s="50">
        <v>16.5</v>
      </c>
      <c r="E70" s="48">
        <v>30</v>
      </c>
      <c r="F70" s="135">
        <f t="shared" si="0"/>
        <v>495</v>
      </c>
    </row>
    <row r="71" spans="1:6">
      <c r="A71" s="40" t="s">
        <v>171</v>
      </c>
      <c r="B71" s="139">
        <v>11</v>
      </c>
      <c r="C71" s="49">
        <v>0.43</v>
      </c>
      <c r="D71" s="50">
        <v>18</v>
      </c>
      <c r="E71" s="48">
        <v>31</v>
      </c>
      <c r="F71" s="135">
        <f t="shared" si="0"/>
        <v>558</v>
      </c>
    </row>
    <row r="72" spans="1:6" ht="15" thickBot="1">
      <c r="A72" s="51"/>
      <c r="B72" s="140">
        <v>16.2</v>
      </c>
      <c r="C72" s="52"/>
      <c r="D72" s="52"/>
      <c r="E72" s="52"/>
      <c r="F72" s="137">
        <f>SUM(F60:F71)</f>
        <v>3640.5</v>
      </c>
    </row>
    <row r="73" spans="1:6">
      <c r="A73" s="34"/>
      <c r="B73" s="141"/>
      <c r="E73" s="236" t="s">
        <v>172</v>
      </c>
      <c r="F73" s="236"/>
    </row>
    <row r="74" spans="1:6" ht="15" thickBot="1">
      <c r="A74" s="246" t="s">
        <v>173</v>
      </c>
      <c r="B74" s="246"/>
      <c r="C74" s="246"/>
      <c r="D74" s="246"/>
    </row>
    <row r="75" spans="1:6" ht="43.15">
      <c r="A75" s="44" t="s">
        <v>154</v>
      </c>
      <c r="B75" s="45" t="s">
        <v>174</v>
      </c>
      <c r="C75" s="45" t="s">
        <v>158</v>
      </c>
      <c r="D75" s="46" t="s">
        <v>159</v>
      </c>
    </row>
    <row r="76" spans="1:6">
      <c r="A76" s="47" t="s">
        <v>160</v>
      </c>
      <c r="B76" s="142">
        <v>0</v>
      </c>
      <c r="C76" s="48">
        <v>0</v>
      </c>
      <c r="D76" s="135">
        <f t="shared" ref="D76:D87" si="1">B76*C76</f>
        <v>0</v>
      </c>
    </row>
    <row r="77" spans="1:6">
      <c r="A77" s="40" t="s">
        <v>161</v>
      </c>
      <c r="B77" s="142">
        <v>0</v>
      </c>
      <c r="C77" s="48">
        <v>0</v>
      </c>
      <c r="D77" s="135">
        <f t="shared" si="1"/>
        <v>0</v>
      </c>
    </row>
    <row r="78" spans="1:6">
      <c r="A78" s="47" t="s">
        <v>162</v>
      </c>
      <c r="B78" s="142">
        <v>16</v>
      </c>
      <c r="C78" s="48">
        <v>25</v>
      </c>
      <c r="D78" s="135">
        <f t="shared" si="1"/>
        <v>400</v>
      </c>
    </row>
    <row r="79" spans="1:6">
      <c r="A79" s="40" t="s">
        <v>163</v>
      </c>
      <c r="B79" s="142">
        <v>16</v>
      </c>
      <c r="C79" s="48">
        <v>30</v>
      </c>
      <c r="D79" s="135">
        <f t="shared" si="1"/>
        <v>480</v>
      </c>
    </row>
    <row r="80" spans="1:6">
      <c r="A80" s="47" t="s">
        <v>164</v>
      </c>
      <c r="B80" s="142">
        <v>16</v>
      </c>
      <c r="C80" s="48">
        <v>31</v>
      </c>
      <c r="D80" s="135">
        <f t="shared" si="1"/>
        <v>496</v>
      </c>
    </row>
    <row r="81" spans="1:4">
      <c r="A81" s="40" t="s">
        <v>165</v>
      </c>
      <c r="B81" s="142">
        <v>16</v>
      </c>
      <c r="C81" s="48">
        <v>30</v>
      </c>
      <c r="D81" s="135">
        <f t="shared" si="1"/>
        <v>480</v>
      </c>
    </row>
    <row r="82" spans="1:4">
      <c r="A82" s="47" t="s">
        <v>166</v>
      </c>
      <c r="B82" s="142">
        <v>16</v>
      </c>
      <c r="C82" s="48">
        <v>31</v>
      </c>
      <c r="D82" s="135">
        <f t="shared" si="1"/>
        <v>496</v>
      </c>
    </row>
    <row r="83" spans="1:4">
      <c r="A83" s="40" t="s">
        <v>167</v>
      </c>
      <c r="B83" s="142">
        <v>16</v>
      </c>
      <c r="C83" s="48">
        <v>31</v>
      </c>
      <c r="D83" s="135">
        <f t="shared" si="1"/>
        <v>496</v>
      </c>
    </row>
    <row r="84" spans="1:4">
      <c r="A84" s="47" t="s">
        <v>168</v>
      </c>
      <c r="B84" s="142">
        <v>16</v>
      </c>
      <c r="C84" s="48">
        <v>30</v>
      </c>
      <c r="D84" s="135">
        <f t="shared" si="1"/>
        <v>480</v>
      </c>
    </row>
    <row r="85" spans="1:4">
      <c r="A85" s="40" t="s">
        <v>169</v>
      </c>
      <c r="B85" s="142">
        <v>13.05</v>
      </c>
      <c r="C85" s="48">
        <v>24</v>
      </c>
      <c r="D85" s="135">
        <f t="shared" si="1"/>
        <v>313.20000000000005</v>
      </c>
    </row>
    <row r="86" spans="1:4">
      <c r="A86" s="47" t="s">
        <v>170</v>
      </c>
      <c r="B86" s="142">
        <v>0</v>
      </c>
      <c r="C86" s="48">
        <v>0</v>
      </c>
      <c r="D86" s="135">
        <f t="shared" si="1"/>
        <v>0</v>
      </c>
    </row>
    <row r="87" spans="1:4">
      <c r="A87" s="40" t="s">
        <v>171</v>
      </c>
      <c r="B87" s="142">
        <v>0</v>
      </c>
      <c r="C87" s="48">
        <v>0</v>
      </c>
      <c r="D87" s="135">
        <f t="shared" si="1"/>
        <v>0</v>
      </c>
    </row>
    <row r="88" spans="1:4" ht="15" thickBot="1">
      <c r="A88" s="51"/>
      <c r="B88" s="143"/>
      <c r="C88" s="53"/>
      <c r="D88" s="137">
        <f>SUM(D76:D87)</f>
        <v>3641.2</v>
      </c>
    </row>
    <row r="89" spans="1:4">
      <c r="C89" s="236" t="s">
        <v>175</v>
      </c>
      <c r="D89" s="236"/>
    </row>
  </sheetData>
  <sheetProtection algorithmName="SHA-512" hashValue="wCawvLDVpMCSaOrkk3AoSFYd2XiBhPXzfmPFSR1ssjSjzsTnNn1wW7j7czQoFHNQIUEQjzZTUDUL6XNfkE//ZQ==" saltValue="pPbnVZUiTwWGNDUnh9+MQQ==" spinCount="100000" sheet="1" objects="1" scenarios="1"/>
  <mergeCells count="10">
    <mergeCell ref="A10:C10"/>
    <mergeCell ref="E10:G10"/>
    <mergeCell ref="C89:D89"/>
    <mergeCell ref="A11:C16"/>
    <mergeCell ref="E11:G16"/>
    <mergeCell ref="A18:C18"/>
    <mergeCell ref="E18:G18"/>
    <mergeCell ref="A58:B58"/>
    <mergeCell ref="A74:D74"/>
    <mergeCell ref="E73:F73"/>
  </mergeCells>
  <conditionalFormatting sqref="B22:C22">
    <cfRule type="expression" dxfId="14" priority="4">
      <formula>AND(B22=B36,NOT(B22=""))</formula>
    </cfRule>
  </conditionalFormatting>
  <conditionalFormatting sqref="F22:G22">
    <cfRule type="expression" dxfId="13" priority="2">
      <formula>AND(F22=F36,NOT(F22=""))</formula>
    </cfRule>
  </conditionalFormatting>
  <dataValidations count="1">
    <dataValidation type="list" allowBlank="1" showInputMessage="1" showErrorMessage="1" sqref="F38:G38 B38:C38" xr:uid="{00000000-0002-0000-0200-000000000000}">
      <formula1>"Yes, No"</formula1>
    </dataValidation>
  </dataValidations>
  <pageMargins left="0.7" right="0.7" top="0.75" bottom="0.75" header="0.3" footer="0.3"/>
  <pageSetup orientation="portrait" horizontalDpi="4294967295" verticalDpi="4294967295"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A280"/>
  <sheetViews>
    <sheetView workbookViewId="0">
      <selection activeCell="E29" sqref="E29"/>
    </sheetView>
  </sheetViews>
  <sheetFormatPr defaultRowHeight="14.45"/>
  <sheetData>
    <row r="1" spans="1:27">
      <c r="A1" t="s">
        <v>176</v>
      </c>
    </row>
    <row r="2" spans="1:27" s="34" customFormat="1" ht="16.899999999999999">
      <c r="I2" s="101" t="s">
        <v>177</v>
      </c>
      <c r="J2" s="102"/>
      <c r="K2" s="102"/>
      <c r="L2" s="102"/>
      <c r="M2" s="102"/>
      <c r="N2" s="102"/>
      <c r="O2" s="102"/>
      <c r="P2" s="102"/>
      <c r="Q2" s="102"/>
      <c r="R2" s="102"/>
      <c r="T2" s="102"/>
      <c r="U2" s="102"/>
      <c r="V2" s="102"/>
      <c r="W2" s="102"/>
      <c r="X2" s="102"/>
      <c r="Y2" s="102"/>
      <c r="Z2" s="102"/>
      <c r="AA2" s="102"/>
    </row>
    <row r="3" spans="1:27" s="34" customFormat="1" ht="16.899999999999999">
      <c r="I3" s="104" t="s">
        <v>178</v>
      </c>
      <c r="J3" s="102"/>
      <c r="K3" s="102"/>
      <c r="L3" s="102"/>
      <c r="M3" s="102"/>
      <c r="N3" s="102"/>
      <c r="O3" s="102"/>
      <c r="P3" s="102"/>
      <c r="Q3" s="102"/>
      <c r="R3" s="102"/>
      <c r="S3" s="102"/>
      <c r="T3" s="102"/>
      <c r="U3" s="102"/>
      <c r="V3" s="102"/>
      <c r="W3" s="102"/>
      <c r="X3" s="102"/>
      <c r="Y3" s="102"/>
      <c r="Z3" s="102"/>
      <c r="AA3" s="102"/>
    </row>
    <row r="4" spans="1:27" ht="16.899999999999999">
      <c r="B4" s="247"/>
      <c r="C4" s="248"/>
      <c r="E4" s="247"/>
      <c r="F4" s="248"/>
      <c r="I4" s="104" t="s">
        <v>179</v>
      </c>
      <c r="J4" s="102"/>
      <c r="K4" s="102"/>
      <c r="L4" s="102"/>
      <c r="M4" s="102"/>
      <c r="N4" s="102"/>
      <c r="O4" s="102"/>
      <c r="P4" s="102"/>
      <c r="Q4" s="102"/>
      <c r="R4" s="102"/>
      <c r="S4" s="102"/>
      <c r="T4" s="102"/>
      <c r="U4" s="102"/>
      <c r="V4" s="102"/>
      <c r="W4" s="102"/>
      <c r="X4" s="102"/>
      <c r="Y4" s="102"/>
      <c r="Z4" s="102"/>
      <c r="AA4" s="102"/>
    </row>
    <row r="5" spans="1:27" ht="16.899999999999999">
      <c r="B5" s="249"/>
      <c r="C5" s="250"/>
      <c r="E5" s="249"/>
      <c r="F5" s="250"/>
      <c r="I5" s="104" t="s">
        <v>180</v>
      </c>
      <c r="J5" s="102"/>
      <c r="K5" s="102"/>
      <c r="L5" s="102"/>
      <c r="M5" s="102"/>
      <c r="N5" s="102"/>
      <c r="O5" s="102"/>
      <c r="P5" s="102"/>
      <c r="Q5" s="102"/>
      <c r="R5" s="102"/>
      <c r="S5" s="102"/>
      <c r="T5" s="102"/>
      <c r="U5" s="102"/>
      <c r="V5" s="102"/>
      <c r="W5" s="102"/>
      <c r="X5" s="102"/>
      <c r="Y5" s="102"/>
      <c r="Z5" s="102"/>
      <c r="AA5" s="102"/>
    </row>
    <row r="6" spans="1:27" ht="16.899999999999999">
      <c r="B6" s="249"/>
      <c r="C6" s="250"/>
      <c r="E6" s="249"/>
      <c r="F6" s="250"/>
      <c r="I6" s="104" t="s">
        <v>181</v>
      </c>
      <c r="J6" s="102"/>
      <c r="K6" s="102"/>
      <c r="L6" s="102"/>
      <c r="M6" s="102"/>
      <c r="N6" s="102"/>
      <c r="O6" s="102"/>
      <c r="P6" s="102"/>
      <c r="Q6" s="102"/>
      <c r="R6" s="102"/>
      <c r="S6" s="102"/>
      <c r="T6" s="102"/>
      <c r="U6" s="102"/>
      <c r="V6" s="102"/>
      <c r="W6" s="102"/>
      <c r="X6" s="102"/>
      <c r="Y6" s="102"/>
      <c r="Z6" s="102"/>
      <c r="AA6" s="102"/>
    </row>
    <row r="7" spans="1:27" ht="16.899999999999999">
      <c r="B7" s="249"/>
      <c r="C7" s="250"/>
      <c r="E7" s="249"/>
      <c r="F7" s="250"/>
      <c r="I7" s="104" t="s">
        <v>182</v>
      </c>
      <c r="J7" s="102"/>
      <c r="K7" s="102"/>
      <c r="L7" s="102"/>
      <c r="M7" s="102"/>
      <c r="N7" s="102"/>
      <c r="O7" s="102"/>
      <c r="P7" s="102"/>
      <c r="Q7" s="102"/>
      <c r="R7" s="102"/>
      <c r="S7" s="102"/>
      <c r="T7" s="102"/>
      <c r="U7" s="102"/>
      <c r="V7" s="102"/>
      <c r="W7" s="102"/>
      <c r="X7" s="102"/>
      <c r="Y7" s="102"/>
      <c r="Z7" s="102"/>
      <c r="AA7" s="102"/>
    </row>
    <row r="8" spans="1:27" ht="16.899999999999999">
      <c r="B8" s="249"/>
      <c r="C8" s="250"/>
      <c r="E8" s="249"/>
      <c r="F8" s="250"/>
      <c r="I8" s="104" t="s">
        <v>183</v>
      </c>
      <c r="J8" s="102"/>
      <c r="K8" s="102"/>
      <c r="L8" s="102"/>
      <c r="M8" s="102"/>
      <c r="N8" s="102"/>
      <c r="O8" s="102"/>
      <c r="P8" s="102"/>
      <c r="Q8" s="102"/>
      <c r="R8" s="102"/>
      <c r="S8" s="102"/>
      <c r="T8" s="102"/>
      <c r="U8" s="102"/>
      <c r="V8" s="102"/>
      <c r="W8" s="102"/>
      <c r="X8" s="102"/>
      <c r="Y8" s="102"/>
      <c r="Z8" s="102"/>
      <c r="AA8" s="102"/>
    </row>
    <row r="9" spans="1:27" ht="16.899999999999999">
      <c r="B9" s="251"/>
      <c r="C9" s="252"/>
      <c r="E9" s="251"/>
      <c r="F9" s="252"/>
      <c r="I9" s="102"/>
      <c r="J9" s="102"/>
      <c r="K9" s="102"/>
      <c r="L9" s="102"/>
      <c r="M9" s="102"/>
      <c r="N9" s="102"/>
      <c r="O9" s="102"/>
      <c r="P9" s="102"/>
      <c r="Q9" s="102"/>
      <c r="R9" s="102"/>
      <c r="S9" s="102"/>
      <c r="T9" s="102"/>
      <c r="U9" s="102"/>
      <c r="V9" s="102"/>
      <c r="W9" s="102"/>
      <c r="X9" s="102"/>
      <c r="Y9" s="102"/>
      <c r="Z9" s="102"/>
      <c r="AA9" s="102"/>
    </row>
    <row r="10" spans="1:27" ht="15" customHeight="1">
      <c r="B10" s="253" t="s">
        <v>184</v>
      </c>
      <c r="C10" s="253"/>
      <c r="E10" s="253" t="s">
        <v>185</v>
      </c>
      <c r="F10" s="253"/>
      <c r="I10" s="103" t="s">
        <v>186</v>
      </c>
      <c r="R10" s="103" t="s">
        <v>187</v>
      </c>
    </row>
    <row r="11" spans="1:27">
      <c r="B11" s="254"/>
      <c r="C11" s="254"/>
      <c r="E11" s="254"/>
      <c r="F11" s="254"/>
    </row>
    <row r="12" spans="1:27" s="34" customFormat="1"/>
    <row r="13" spans="1:27" s="34" customFormat="1"/>
    <row r="14" spans="1:27" s="34" customFormat="1"/>
    <row r="15" spans="1:27" s="34" customFormat="1"/>
    <row r="16" spans="1:27" s="34" customFormat="1"/>
    <row r="17" spans="18:18" s="34" customFormat="1"/>
    <row r="18" spans="18:18" s="34" customFormat="1"/>
    <row r="19" spans="18:18" s="34" customFormat="1"/>
    <row r="20" spans="18:18" s="34" customFormat="1"/>
    <row r="21" spans="18:18" s="34" customFormat="1"/>
    <row r="22" spans="18:18" s="34" customFormat="1"/>
    <row r="23" spans="18:18" s="34" customFormat="1"/>
    <row r="24" spans="18:18" s="34" customFormat="1"/>
    <row r="25" spans="18:18" s="34" customFormat="1"/>
    <row r="26" spans="18:18" s="34" customFormat="1" ht="16.899999999999999">
      <c r="R26" s="103" t="s">
        <v>188</v>
      </c>
    </row>
    <row r="27" spans="18:18" s="34" customFormat="1"/>
    <row r="28" spans="18:18" s="34" customFormat="1"/>
    <row r="29" spans="18:18" s="34" customFormat="1"/>
    <row r="30" spans="18:18" s="34" customFormat="1"/>
    <row r="31" spans="18:18" s="34" customFormat="1"/>
    <row r="32" spans="18:18" s="34" customFormat="1"/>
    <row r="33" s="34" customFormat="1"/>
    <row r="34" s="34" customFormat="1"/>
    <row r="35" s="34" customFormat="1"/>
    <row r="36" s="34" customFormat="1"/>
    <row r="37" s="34" customFormat="1"/>
    <row r="38" s="34" customFormat="1"/>
    <row r="39" s="34" customFormat="1"/>
    <row r="40" s="34" customFormat="1"/>
    <row r="41" s="34" customFormat="1"/>
    <row r="42" s="34" customFormat="1"/>
    <row r="43" s="34" customFormat="1"/>
    <row r="44" s="34" customFormat="1"/>
    <row r="45" s="34" customFormat="1"/>
    <row r="46" s="34" customFormat="1"/>
    <row r="47" s="34" customFormat="1"/>
    <row r="48" s="34" customFormat="1"/>
    <row r="49" s="34" customFormat="1"/>
    <row r="50" s="34" customFormat="1"/>
    <row r="51" s="34" customFormat="1"/>
    <row r="52" s="34" customFormat="1"/>
    <row r="53" s="34" customFormat="1"/>
    <row r="54" s="34" customFormat="1"/>
    <row r="55" s="34" customFormat="1"/>
    <row r="56" s="34" customFormat="1"/>
    <row r="57" s="34" customFormat="1"/>
    <row r="58" s="34" customFormat="1"/>
    <row r="59" s="34" customFormat="1"/>
    <row r="60" s="34" customFormat="1"/>
    <row r="61" s="34" customFormat="1"/>
    <row r="62" s="34" customFormat="1"/>
    <row r="63" s="34" customFormat="1"/>
    <row r="64" s="34" customFormat="1"/>
    <row r="65" s="34" customFormat="1"/>
    <row r="66" s="34" customFormat="1"/>
    <row r="67" s="34" customFormat="1"/>
    <row r="68" s="34" customFormat="1"/>
    <row r="69" s="34" customFormat="1"/>
    <row r="70" s="34" customFormat="1"/>
    <row r="71" s="34" customFormat="1"/>
    <row r="72" s="34" customFormat="1"/>
    <row r="73" s="34" customFormat="1"/>
    <row r="74" s="34" customFormat="1"/>
    <row r="75" s="34" customFormat="1"/>
    <row r="76" s="34" customFormat="1"/>
    <row r="77" s="34" customFormat="1"/>
    <row r="78" s="34" customFormat="1"/>
    <row r="79" s="34" customFormat="1"/>
    <row r="80" s="34" customFormat="1"/>
    <row r="81" s="34" customFormat="1"/>
    <row r="82" s="34" customFormat="1"/>
    <row r="83" s="34" customFormat="1"/>
    <row r="84" s="34" customFormat="1"/>
    <row r="85" s="34" customFormat="1"/>
    <row r="86" s="34" customFormat="1"/>
    <row r="87" s="34" customFormat="1"/>
    <row r="88" s="34" customFormat="1"/>
    <row r="89" s="34" customFormat="1"/>
    <row r="90" s="34" customFormat="1"/>
    <row r="91" s="34" customFormat="1"/>
    <row r="92" s="34" customFormat="1"/>
    <row r="93" s="34" customFormat="1"/>
    <row r="94" s="34" customFormat="1"/>
    <row r="95" s="34" customFormat="1"/>
    <row r="96" s="34" customFormat="1"/>
    <row r="97" s="34" customFormat="1"/>
    <row r="98" s="34" customFormat="1"/>
    <row r="99" s="34" customFormat="1"/>
    <row r="100" s="34" customFormat="1"/>
    <row r="101" s="34" customFormat="1"/>
    <row r="102" s="34" customFormat="1"/>
    <row r="103" s="34" customFormat="1"/>
    <row r="104" s="34" customFormat="1"/>
    <row r="105" s="34" customFormat="1"/>
    <row r="106" s="34" customFormat="1"/>
    <row r="107" s="34" customFormat="1"/>
    <row r="108" s="34" customFormat="1"/>
    <row r="109" s="34" customFormat="1"/>
    <row r="110" s="34" customFormat="1"/>
    <row r="111" s="34" customFormat="1"/>
    <row r="112" s="34" customFormat="1"/>
    <row r="113" s="34" customFormat="1"/>
    <row r="114" s="34" customFormat="1"/>
    <row r="115" s="34" customFormat="1"/>
    <row r="116" s="34" customFormat="1"/>
    <row r="117" s="34" customFormat="1"/>
    <row r="118" s="34" customFormat="1"/>
    <row r="119" s="34" customFormat="1"/>
    <row r="120" s="34" customFormat="1"/>
    <row r="121" s="34" customFormat="1"/>
    <row r="122" s="34" customFormat="1"/>
    <row r="123" s="34" customFormat="1"/>
    <row r="124" s="34" customFormat="1"/>
    <row r="125" s="34" customFormat="1"/>
    <row r="126" s="34" customFormat="1"/>
    <row r="127" s="34" customFormat="1"/>
    <row r="128" s="34" customFormat="1"/>
    <row r="129" s="34" customFormat="1"/>
    <row r="130" s="34" customFormat="1"/>
    <row r="131" s="34" customFormat="1"/>
    <row r="132" s="34" customFormat="1"/>
    <row r="133" s="34" customFormat="1"/>
    <row r="134" s="34" customFormat="1"/>
    <row r="135" s="34" customFormat="1"/>
    <row r="136" s="34" customFormat="1"/>
    <row r="137" s="34" customFormat="1"/>
    <row r="138" s="34" customFormat="1"/>
    <row r="139" s="34" customFormat="1"/>
    <row r="140" s="34" customFormat="1"/>
    <row r="141" s="34" customFormat="1"/>
    <row r="142" s="34" customFormat="1"/>
    <row r="143" s="34" customFormat="1"/>
    <row r="144" s="34" customFormat="1"/>
    <row r="145" s="34" customFormat="1"/>
    <row r="146" s="34" customFormat="1"/>
    <row r="147" s="34" customFormat="1"/>
    <row r="148" s="34" customFormat="1"/>
    <row r="149" s="34" customFormat="1"/>
    <row r="150" s="34" customFormat="1"/>
    <row r="151" s="34" customFormat="1"/>
    <row r="152" s="34" customFormat="1"/>
    <row r="153" s="34" customFormat="1"/>
    <row r="154" s="34" customFormat="1"/>
    <row r="155" s="34" customFormat="1"/>
    <row r="156" s="34" customFormat="1"/>
    <row r="157" s="34" customFormat="1"/>
    <row r="158" s="34" customFormat="1"/>
    <row r="159" s="34" customFormat="1"/>
    <row r="160" s="34" customFormat="1"/>
    <row r="161" s="34" customFormat="1"/>
    <row r="162" s="34" customFormat="1"/>
    <row r="163" s="34" customFormat="1"/>
    <row r="164" s="34" customFormat="1"/>
    <row r="165" s="34" customFormat="1"/>
    <row r="166" s="34" customFormat="1"/>
    <row r="167" s="34" customFormat="1"/>
    <row r="168" s="34" customFormat="1"/>
    <row r="169" s="34" customFormat="1"/>
    <row r="170" s="34" customFormat="1"/>
    <row r="171" s="34" customFormat="1"/>
    <row r="172" s="34" customFormat="1"/>
    <row r="173" s="34" customFormat="1"/>
    <row r="174" s="34" customFormat="1"/>
    <row r="175" s="34" customFormat="1"/>
    <row r="176" s="34" customFormat="1"/>
    <row r="177" s="34" customFormat="1"/>
    <row r="178" s="34" customFormat="1"/>
    <row r="179" s="34" customFormat="1"/>
    <row r="180" s="34" customFormat="1"/>
    <row r="181" s="34" customFormat="1"/>
    <row r="182" s="34" customFormat="1"/>
    <row r="183" s="34" customFormat="1"/>
    <row r="184" s="34" customFormat="1"/>
    <row r="185" s="34" customFormat="1"/>
    <row r="186" s="34" customFormat="1"/>
    <row r="187" s="34" customFormat="1"/>
    <row r="188" s="34" customFormat="1"/>
    <row r="189" s="34" customFormat="1"/>
    <row r="190" s="34" customFormat="1"/>
    <row r="191" s="34" customFormat="1"/>
    <row r="192" s="34" customFormat="1"/>
    <row r="193" s="34" customFormat="1"/>
    <row r="194" s="34" customFormat="1"/>
    <row r="195" s="34" customFormat="1"/>
    <row r="196" s="34" customFormat="1"/>
    <row r="197" s="34" customFormat="1"/>
    <row r="198" s="34" customFormat="1"/>
    <row r="199" s="34" customFormat="1"/>
    <row r="200" s="34" customFormat="1"/>
    <row r="201" s="34" customFormat="1"/>
    <row r="202" s="34" customFormat="1"/>
    <row r="203" s="34" customFormat="1"/>
    <row r="204" s="34" customFormat="1"/>
    <row r="205" s="34" customFormat="1"/>
    <row r="206" s="34" customFormat="1"/>
    <row r="207" s="34" customFormat="1"/>
    <row r="208" s="34" customFormat="1"/>
    <row r="209" s="34" customFormat="1"/>
    <row r="210" s="34" customFormat="1"/>
    <row r="211" s="34" customFormat="1"/>
    <row r="212" s="34" customFormat="1"/>
    <row r="213" s="34" customFormat="1"/>
    <row r="214" s="34" customFormat="1"/>
    <row r="215" s="34" customFormat="1"/>
    <row r="216" s="34" customFormat="1"/>
    <row r="217" s="34" customFormat="1"/>
    <row r="218" s="34" customFormat="1"/>
    <row r="219" s="34" customFormat="1"/>
    <row r="220" s="34" customFormat="1"/>
    <row r="221" s="34" customFormat="1"/>
    <row r="222" s="34" customFormat="1"/>
    <row r="223" s="34" customFormat="1"/>
    <row r="224" s="34" customFormat="1"/>
    <row r="225" s="34" customFormat="1"/>
    <row r="226" s="34" customFormat="1"/>
    <row r="227" s="34" customFormat="1"/>
    <row r="228" s="34" customFormat="1"/>
    <row r="229" s="34" customFormat="1"/>
    <row r="230" s="34" customFormat="1"/>
    <row r="231" s="34" customFormat="1"/>
    <row r="232" s="34" customFormat="1"/>
    <row r="233" s="34" customFormat="1"/>
    <row r="234" s="34" customFormat="1"/>
    <row r="235" s="34" customFormat="1"/>
    <row r="236" s="34" customFormat="1"/>
    <row r="237" s="34" customFormat="1"/>
    <row r="238" s="34" customFormat="1"/>
    <row r="239" s="34" customFormat="1"/>
    <row r="240" s="34" customFormat="1"/>
    <row r="241" s="34" customFormat="1"/>
    <row r="242" s="34" customFormat="1"/>
    <row r="243" s="34" customFormat="1"/>
    <row r="244" s="34" customFormat="1"/>
    <row r="245" s="34" customFormat="1"/>
    <row r="246" s="34" customFormat="1"/>
    <row r="247" s="34" customFormat="1"/>
    <row r="248" s="34" customFormat="1"/>
    <row r="249" s="34" customFormat="1"/>
    <row r="250" s="34" customFormat="1"/>
    <row r="251" s="34" customFormat="1"/>
    <row r="252" s="34" customFormat="1"/>
    <row r="253" s="34" customFormat="1"/>
    <row r="254" s="34" customFormat="1"/>
    <row r="255" s="34" customFormat="1"/>
    <row r="256" s="34" customFormat="1"/>
    <row r="257" s="34" customFormat="1"/>
    <row r="258" s="34" customFormat="1"/>
    <row r="259" s="34" customFormat="1"/>
    <row r="260" s="34" customFormat="1"/>
    <row r="261" s="34" customFormat="1"/>
    <row r="262" s="34" customFormat="1"/>
    <row r="263" s="34" customFormat="1"/>
    <row r="264" s="34" customFormat="1"/>
    <row r="265" s="34" customFormat="1"/>
    <row r="266" s="34" customFormat="1"/>
    <row r="267" s="34" customFormat="1"/>
    <row r="268" s="34" customFormat="1"/>
    <row r="269" s="34" customFormat="1"/>
    <row r="270" s="34" customFormat="1"/>
    <row r="271" s="34" customFormat="1"/>
    <row r="272" s="34" customFormat="1"/>
    <row r="273" s="34" customFormat="1"/>
    <row r="274" s="34" customFormat="1"/>
    <row r="275" s="34" customFormat="1"/>
    <row r="276" s="34" customFormat="1"/>
    <row r="277" s="34" customFormat="1"/>
    <row r="278" s="34" customFormat="1"/>
    <row r="279" s="34" customFormat="1"/>
    <row r="280" s="34" customFormat="1"/>
  </sheetData>
  <sheetProtection algorithmName="SHA-512" hashValue="IGJsb92dIUOCBwAFgfRvFIP3J9sT6L0UwfyrMsx35TGurunbnQMDB9yEF+yPBy6ItgT3ACmZJWEyVPzQ+yPrrg==" saltValue="nkj/f2xQx8AsZXHNSxU6lQ==" spinCount="100000" sheet="1"/>
  <mergeCells count="4">
    <mergeCell ref="B4:C9"/>
    <mergeCell ref="E4:F9"/>
    <mergeCell ref="E10:F11"/>
    <mergeCell ref="B10:C11"/>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H280"/>
  <sheetViews>
    <sheetView workbookViewId="0">
      <selection activeCell="D9" sqref="D9"/>
    </sheetView>
  </sheetViews>
  <sheetFormatPr defaultRowHeight="14.45"/>
  <sheetData>
    <row r="1" spans="1:34">
      <c r="A1" t="s">
        <v>189</v>
      </c>
    </row>
    <row r="2" spans="1:34" ht="16.899999999999999">
      <c r="Q2" s="101" t="s">
        <v>177</v>
      </c>
      <c r="R2" s="102"/>
      <c r="S2" s="102"/>
      <c r="T2" s="102"/>
      <c r="U2" s="102"/>
      <c r="V2" s="102"/>
      <c r="W2" s="102"/>
      <c r="X2" s="102"/>
      <c r="Y2" s="102"/>
      <c r="Z2" s="102"/>
      <c r="AA2" s="34"/>
      <c r="AB2" s="102"/>
      <c r="AC2" s="102"/>
      <c r="AD2" s="102"/>
      <c r="AE2" s="102"/>
      <c r="AF2" s="102"/>
      <c r="AG2" s="102"/>
      <c r="AH2" s="102"/>
    </row>
    <row r="3" spans="1:34" s="34" customFormat="1" ht="16.899999999999999">
      <c r="B3" s="60" t="s">
        <v>190</v>
      </c>
      <c r="Q3" s="104" t="s">
        <v>178</v>
      </c>
      <c r="R3" s="102"/>
      <c r="S3" s="102"/>
      <c r="T3" s="102"/>
      <c r="U3" s="102"/>
      <c r="V3" s="102"/>
      <c r="W3" s="102"/>
      <c r="X3" s="102"/>
      <c r="Y3" s="102"/>
      <c r="Z3" s="102"/>
      <c r="AA3" s="102"/>
      <c r="AB3" s="102"/>
      <c r="AC3" s="102"/>
      <c r="AD3" s="102"/>
      <c r="AE3" s="102"/>
      <c r="AF3" s="102"/>
      <c r="AG3" s="102"/>
      <c r="AH3" s="102"/>
    </row>
    <row r="4" spans="1:34" s="34" customFormat="1" ht="16.899999999999999">
      <c r="B4" s="105" t="s">
        <v>191</v>
      </c>
      <c r="Q4" s="104" t="s">
        <v>179</v>
      </c>
      <c r="R4" s="102"/>
      <c r="S4" s="102"/>
      <c r="T4" s="102"/>
      <c r="U4" s="102"/>
      <c r="V4" s="102"/>
      <c r="W4" s="102"/>
      <c r="X4" s="102"/>
      <c r="Y4" s="102"/>
      <c r="Z4" s="102"/>
      <c r="AA4" s="102"/>
      <c r="AB4" s="102"/>
      <c r="AC4" s="102"/>
      <c r="AD4" s="102"/>
      <c r="AE4" s="102"/>
      <c r="AF4" s="102"/>
      <c r="AG4" s="102"/>
      <c r="AH4" s="102"/>
    </row>
    <row r="5" spans="1:34" s="34" customFormat="1" ht="16.899999999999999">
      <c r="B5" s="105" t="s">
        <v>192</v>
      </c>
      <c r="Q5" s="104" t="s">
        <v>180</v>
      </c>
      <c r="R5" s="102"/>
      <c r="S5" s="102"/>
      <c r="T5" s="102"/>
      <c r="U5" s="102"/>
      <c r="V5" s="102"/>
      <c r="W5" s="102"/>
      <c r="X5" s="102"/>
      <c r="Y5" s="102"/>
      <c r="Z5" s="102"/>
      <c r="AA5" s="102"/>
      <c r="AB5" s="102"/>
      <c r="AC5" s="102"/>
      <c r="AD5" s="102"/>
      <c r="AE5" s="102"/>
      <c r="AF5" s="102"/>
      <c r="AG5" s="102"/>
      <c r="AH5" s="102"/>
    </row>
    <row r="6" spans="1:34" s="34" customFormat="1" ht="16.899999999999999">
      <c r="B6" s="105" t="s">
        <v>193</v>
      </c>
      <c r="Q6" s="104" t="s">
        <v>194</v>
      </c>
      <c r="R6" s="102"/>
      <c r="S6" s="102"/>
      <c r="T6" s="102"/>
      <c r="U6" s="102"/>
      <c r="V6" s="102"/>
      <c r="W6" s="102"/>
      <c r="X6" s="102"/>
      <c r="Y6" s="102"/>
      <c r="Z6" s="102"/>
      <c r="AA6" s="102"/>
      <c r="AB6" s="102"/>
      <c r="AC6" s="102"/>
      <c r="AD6" s="102"/>
      <c r="AE6" s="102"/>
      <c r="AF6" s="102"/>
      <c r="AG6" s="102"/>
      <c r="AH6" s="102"/>
    </row>
    <row r="7" spans="1:34" s="34" customFormat="1" ht="16.899999999999999">
      <c r="Q7" s="104" t="s">
        <v>182</v>
      </c>
      <c r="R7" s="102"/>
      <c r="S7" s="102"/>
      <c r="T7" s="102"/>
      <c r="U7" s="102"/>
      <c r="V7" s="102"/>
      <c r="W7" s="102"/>
      <c r="X7" s="102"/>
      <c r="Y7" s="102"/>
      <c r="Z7" s="102"/>
      <c r="AA7" s="102"/>
      <c r="AB7" s="102"/>
      <c r="AC7" s="102"/>
      <c r="AD7" s="102"/>
      <c r="AE7" s="102"/>
      <c r="AF7" s="102"/>
      <c r="AG7" s="102"/>
      <c r="AH7" s="102"/>
    </row>
    <row r="8" spans="1:34" s="34" customFormat="1" ht="16.899999999999999">
      <c r="Q8" s="104" t="s">
        <v>183</v>
      </c>
      <c r="R8" s="102"/>
      <c r="S8" s="102"/>
      <c r="T8" s="102"/>
      <c r="U8" s="102"/>
      <c r="V8" s="102"/>
      <c r="W8" s="102"/>
      <c r="X8" s="102"/>
      <c r="Y8" s="102"/>
      <c r="Z8" s="102"/>
      <c r="AA8" s="102"/>
      <c r="AB8" s="102"/>
      <c r="AC8" s="102"/>
      <c r="AD8" s="102"/>
      <c r="AE8" s="102"/>
      <c r="AF8" s="102"/>
      <c r="AG8" s="102"/>
      <c r="AH8" s="102"/>
    </row>
    <row r="9" spans="1:34" s="34" customFormat="1" ht="16.899999999999999">
      <c r="Q9" s="102"/>
      <c r="R9" s="102"/>
      <c r="S9" s="102"/>
      <c r="T9" s="102"/>
      <c r="U9" s="102"/>
      <c r="V9" s="102"/>
      <c r="W9" s="102"/>
      <c r="X9" s="102"/>
      <c r="Y9" s="102"/>
      <c r="Z9" s="102"/>
      <c r="AA9" s="102"/>
      <c r="AB9" s="102"/>
      <c r="AC9" s="102"/>
      <c r="AD9" s="102"/>
      <c r="AE9" s="102"/>
      <c r="AF9" s="102"/>
      <c r="AG9" s="102"/>
      <c r="AH9" s="102"/>
    </row>
    <row r="10" spans="1:34" s="34" customFormat="1" ht="16.899999999999999">
      <c r="Q10" s="103" t="s">
        <v>186</v>
      </c>
      <c r="R10"/>
      <c r="S10"/>
      <c r="T10"/>
      <c r="U10"/>
      <c r="V10"/>
      <c r="W10"/>
      <c r="X10"/>
      <c r="Y10"/>
      <c r="Z10" s="103" t="s">
        <v>187</v>
      </c>
      <c r="AA10"/>
      <c r="AB10"/>
      <c r="AC10"/>
      <c r="AD10"/>
      <c r="AE10"/>
      <c r="AF10"/>
      <c r="AG10"/>
      <c r="AH10"/>
    </row>
    <row r="11" spans="1:34" s="34" customFormat="1">
      <c r="Q11"/>
      <c r="R11"/>
      <c r="S11"/>
      <c r="T11"/>
      <c r="U11"/>
      <c r="V11"/>
      <c r="W11"/>
      <c r="X11"/>
      <c r="Y11"/>
      <c r="Z11"/>
      <c r="AA11"/>
      <c r="AB11"/>
      <c r="AC11"/>
      <c r="AD11"/>
      <c r="AE11"/>
      <c r="AF11"/>
      <c r="AG11"/>
      <c r="AH11"/>
    </row>
    <row r="12" spans="1:34" s="34" customFormat="1"/>
    <row r="13" spans="1:34" s="34" customFormat="1"/>
    <row r="14" spans="1:34" s="34" customFormat="1"/>
    <row r="15" spans="1:34" s="34" customFormat="1"/>
    <row r="16" spans="1:34" s="34" customFormat="1"/>
    <row r="17" spans="26:26" s="34" customFormat="1"/>
    <row r="18" spans="26:26" s="34" customFormat="1"/>
    <row r="19" spans="26:26" s="34" customFormat="1"/>
    <row r="20" spans="26:26" s="34" customFormat="1"/>
    <row r="21" spans="26:26" s="34" customFormat="1"/>
    <row r="22" spans="26:26" s="34" customFormat="1"/>
    <row r="23" spans="26:26" s="34" customFormat="1"/>
    <row r="24" spans="26:26" s="34" customFormat="1"/>
    <row r="25" spans="26:26" s="34" customFormat="1"/>
    <row r="26" spans="26:26" s="34" customFormat="1" ht="16.899999999999999">
      <c r="Z26" s="103" t="s">
        <v>188</v>
      </c>
    </row>
    <row r="27" spans="26:26" s="34" customFormat="1"/>
    <row r="28" spans="26:26" s="34" customFormat="1"/>
    <row r="29" spans="26:26" s="34" customFormat="1"/>
    <row r="30" spans="26:26" s="34" customFormat="1"/>
    <row r="31" spans="26:26" s="34" customFormat="1"/>
    <row r="32" spans="26:26" s="34" customFormat="1"/>
    <row r="33" s="34" customFormat="1"/>
    <row r="34" s="34" customFormat="1"/>
    <row r="35" s="34" customFormat="1"/>
    <row r="36" s="34" customFormat="1"/>
    <row r="37" s="34" customFormat="1"/>
    <row r="38" s="34" customFormat="1"/>
    <row r="39" s="34" customFormat="1"/>
    <row r="40" s="34" customFormat="1"/>
    <row r="41" s="34" customFormat="1"/>
    <row r="42" s="34" customFormat="1"/>
    <row r="43" s="34" customFormat="1"/>
    <row r="44" s="34" customFormat="1"/>
    <row r="45" s="34" customFormat="1"/>
    <row r="46" s="34" customFormat="1"/>
    <row r="47" s="34" customFormat="1"/>
    <row r="48" s="34" customFormat="1"/>
    <row r="49" s="34" customFormat="1"/>
    <row r="50" s="34" customFormat="1"/>
    <row r="51" s="34" customFormat="1"/>
    <row r="52" s="34" customFormat="1"/>
    <row r="53" s="34" customFormat="1"/>
    <row r="54" s="34" customFormat="1"/>
    <row r="55" s="34" customFormat="1"/>
    <row r="56" s="34" customFormat="1"/>
    <row r="57" s="34" customFormat="1"/>
    <row r="58" s="34" customFormat="1"/>
    <row r="59" s="34" customFormat="1"/>
    <row r="60" s="34" customFormat="1"/>
    <row r="61" s="34" customFormat="1"/>
    <row r="62" s="34" customFormat="1"/>
    <row r="63" s="34" customFormat="1"/>
    <row r="64" s="34" customFormat="1"/>
    <row r="65" s="34" customFormat="1"/>
    <row r="66" s="34" customFormat="1"/>
    <row r="67" s="34" customFormat="1"/>
    <row r="68" s="34" customFormat="1"/>
    <row r="69" s="34" customFormat="1"/>
    <row r="70" s="34" customFormat="1"/>
    <row r="71" s="34" customFormat="1"/>
    <row r="72" s="34" customFormat="1"/>
    <row r="73" s="34" customFormat="1"/>
    <row r="74" s="34" customFormat="1"/>
    <row r="75" s="34" customFormat="1"/>
    <row r="76" s="34" customFormat="1"/>
    <row r="77" s="34" customFormat="1"/>
    <row r="78" s="34" customFormat="1"/>
    <row r="79" s="34" customFormat="1"/>
    <row r="80" s="34" customFormat="1"/>
    <row r="81" s="34" customFormat="1"/>
    <row r="82" s="34" customFormat="1"/>
    <row r="83" s="34" customFormat="1"/>
    <row r="84" s="34" customFormat="1"/>
    <row r="85" s="34" customFormat="1"/>
    <row r="86" s="34" customFormat="1"/>
    <row r="87" s="34" customFormat="1"/>
    <row r="88" s="34" customFormat="1"/>
    <row r="89" s="34" customFormat="1"/>
    <row r="90" s="34" customFormat="1"/>
    <row r="91" s="34" customFormat="1"/>
    <row r="92" s="34" customFormat="1"/>
    <row r="93" s="34" customFormat="1"/>
    <row r="94" s="34" customFormat="1"/>
    <row r="95" s="34" customFormat="1"/>
    <row r="96" s="34" customFormat="1"/>
    <row r="97" s="34" customFormat="1"/>
    <row r="98" s="34" customFormat="1"/>
    <row r="99" s="34" customFormat="1"/>
    <row r="100" s="34" customFormat="1"/>
    <row r="101" s="34" customFormat="1"/>
    <row r="102" s="34" customFormat="1"/>
    <row r="103" s="34" customFormat="1"/>
    <row r="104" s="34" customFormat="1"/>
    <row r="105" s="34" customFormat="1"/>
    <row r="106" s="34" customFormat="1"/>
    <row r="107" s="34" customFormat="1"/>
    <row r="108" s="34" customFormat="1"/>
    <row r="109" s="34" customFormat="1"/>
    <row r="110" s="34" customFormat="1"/>
    <row r="111" s="34" customFormat="1"/>
    <row r="112" s="34" customFormat="1"/>
    <row r="113" s="34" customFormat="1"/>
    <row r="114" s="34" customFormat="1"/>
    <row r="115" s="34" customFormat="1"/>
    <row r="116" s="34" customFormat="1"/>
    <row r="117" s="34" customFormat="1"/>
    <row r="118" s="34" customFormat="1"/>
    <row r="119" s="34" customFormat="1"/>
    <row r="120" s="34" customFormat="1"/>
    <row r="121" s="34" customFormat="1"/>
    <row r="122" s="34" customFormat="1"/>
    <row r="123" s="34" customFormat="1"/>
    <row r="124" s="34" customFormat="1"/>
    <row r="125" s="34" customFormat="1"/>
    <row r="126" s="34" customFormat="1"/>
    <row r="127" s="34" customFormat="1"/>
    <row r="128" s="34" customFormat="1"/>
    <row r="129" s="34" customFormat="1"/>
    <row r="130" s="34" customFormat="1"/>
    <row r="131" s="34" customFormat="1"/>
    <row r="132" s="34" customFormat="1"/>
    <row r="133" s="34" customFormat="1"/>
    <row r="134" s="34" customFormat="1"/>
    <row r="135" s="34" customFormat="1"/>
    <row r="136" s="34" customFormat="1"/>
    <row r="137" s="34" customFormat="1"/>
    <row r="138" s="34" customFormat="1"/>
    <row r="139" s="34" customFormat="1"/>
    <row r="140" s="34" customFormat="1"/>
    <row r="141" s="34" customFormat="1"/>
    <row r="142" s="34" customFormat="1"/>
    <row r="143" s="34" customFormat="1"/>
    <row r="144" s="34" customFormat="1"/>
    <row r="145" spans="17:34" s="34" customFormat="1"/>
    <row r="146" spans="17:34" s="34" customFormat="1"/>
    <row r="147" spans="17:34" s="34" customFormat="1"/>
    <row r="148" spans="17:34" s="34" customFormat="1"/>
    <row r="149" spans="17:34" s="34" customFormat="1"/>
    <row r="150" spans="17:34" s="34" customFormat="1"/>
    <row r="151" spans="17:34" s="34" customFormat="1"/>
    <row r="152" spans="17:34" s="34" customFormat="1"/>
    <row r="153" spans="17:34" s="34" customFormat="1"/>
    <row r="154" spans="17:34">
      <c r="Q154" s="34"/>
      <c r="R154" s="34"/>
      <c r="S154" s="34"/>
      <c r="T154" s="34"/>
      <c r="U154" s="34"/>
      <c r="V154" s="34"/>
      <c r="W154" s="34"/>
      <c r="X154" s="34"/>
      <c r="Y154" s="34"/>
      <c r="Z154" s="34"/>
      <c r="AA154" s="34"/>
      <c r="AB154" s="34"/>
      <c r="AC154" s="34"/>
      <c r="AD154" s="34"/>
      <c r="AE154" s="34"/>
      <c r="AF154" s="34"/>
      <c r="AG154" s="34"/>
      <c r="AH154" s="34"/>
    </row>
    <row r="155" spans="17:34">
      <c r="Q155" s="34"/>
      <c r="R155" s="34"/>
      <c r="S155" s="34"/>
      <c r="T155" s="34"/>
      <c r="U155" s="34"/>
      <c r="V155" s="34"/>
      <c r="W155" s="34"/>
      <c r="X155" s="34"/>
      <c r="Y155" s="34"/>
      <c r="Z155" s="34"/>
      <c r="AA155" s="34"/>
      <c r="AB155" s="34"/>
      <c r="AC155" s="34"/>
      <c r="AD155" s="34"/>
      <c r="AE155" s="34"/>
      <c r="AF155" s="34"/>
      <c r="AG155" s="34"/>
      <c r="AH155" s="34"/>
    </row>
    <row r="156" spans="17:34">
      <c r="Q156" s="34"/>
      <c r="R156" s="34"/>
      <c r="S156" s="34"/>
      <c r="T156" s="34"/>
      <c r="U156" s="34"/>
      <c r="V156" s="34"/>
      <c r="W156" s="34"/>
      <c r="X156" s="34"/>
      <c r="Y156" s="34"/>
      <c r="Z156" s="34"/>
      <c r="AA156" s="34"/>
      <c r="AB156" s="34"/>
      <c r="AC156" s="34"/>
      <c r="AD156" s="34"/>
      <c r="AE156" s="34"/>
      <c r="AF156" s="34"/>
      <c r="AG156" s="34"/>
      <c r="AH156" s="34"/>
    </row>
    <row r="157" spans="17:34">
      <c r="Q157" s="34"/>
      <c r="R157" s="34"/>
      <c r="S157" s="34"/>
      <c r="T157" s="34"/>
      <c r="U157" s="34"/>
      <c r="V157" s="34"/>
      <c r="W157" s="34"/>
      <c r="X157" s="34"/>
      <c r="Y157" s="34"/>
      <c r="Z157" s="34"/>
      <c r="AA157" s="34"/>
      <c r="AB157" s="34"/>
      <c r="AC157" s="34"/>
      <c r="AD157" s="34"/>
      <c r="AE157" s="34"/>
      <c r="AF157" s="34"/>
      <c r="AG157" s="34"/>
      <c r="AH157" s="34"/>
    </row>
    <row r="158" spans="17:34">
      <c r="Q158" s="34"/>
      <c r="R158" s="34"/>
      <c r="S158" s="34"/>
      <c r="T158" s="34"/>
      <c r="U158" s="34"/>
      <c r="V158" s="34"/>
      <c r="W158" s="34"/>
      <c r="X158" s="34"/>
      <c r="Y158" s="34"/>
      <c r="Z158" s="34"/>
      <c r="AA158" s="34"/>
      <c r="AB158" s="34"/>
      <c r="AC158" s="34"/>
      <c r="AD158" s="34"/>
      <c r="AE158" s="34"/>
      <c r="AF158" s="34"/>
      <c r="AG158" s="34"/>
      <c r="AH158" s="34"/>
    </row>
    <row r="159" spans="17:34">
      <c r="Q159" s="34"/>
      <c r="R159" s="34"/>
      <c r="S159" s="34"/>
      <c r="T159" s="34"/>
      <c r="U159" s="34"/>
      <c r="V159" s="34"/>
      <c r="W159" s="34"/>
      <c r="X159" s="34"/>
      <c r="Y159" s="34"/>
      <c r="Z159" s="34"/>
      <c r="AA159" s="34"/>
      <c r="AB159" s="34"/>
      <c r="AC159" s="34"/>
      <c r="AD159" s="34"/>
      <c r="AE159" s="34"/>
      <c r="AF159" s="34"/>
      <c r="AG159" s="34"/>
      <c r="AH159" s="34"/>
    </row>
    <row r="160" spans="17:34">
      <c r="Q160" s="34"/>
      <c r="R160" s="34"/>
      <c r="S160" s="34"/>
      <c r="T160" s="34"/>
      <c r="U160" s="34"/>
      <c r="V160" s="34"/>
      <c r="W160" s="34"/>
      <c r="X160" s="34"/>
      <c r="Y160" s="34"/>
      <c r="Z160" s="34"/>
      <c r="AA160" s="34"/>
      <c r="AB160" s="34"/>
      <c r="AC160" s="34"/>
      <c r="AD160" s="34"/>
      <c r="AE160" s="34"/>
      <c r="AF160" s="34"/>
      <c r="AG160" s="34"/>
      <c r="AH160" s="34"/>
    </row>
    <row r="161" spans="17:34">
      <c r="Q161" s="34"/>
      <c r="R161" s="34"/>
      <c r="S161" s="34"/>
      <c r="T161" s="34"/>
      <c r="U161" s="34"/>
      <c r="V161" s="34"/>
      <c r="W161" s="34"/>
      <c r="X161" s="34"/>
      <c r="Y161" s="34"/>
      <c r="Z161" s="34"/>
      <c r="AA161" s="34"/>
      <c r="AB161" s="34"/>
      <c r="AC161" s="34"/>
      <c r="AD161" s="34"/>
      <c r="AE161" s="34"/>
      <c r="AF161" s="34"/>
      <c r="AG161" s="34"/>
      <c r="AH161" s="34"/>
    </row>
    <row r="162" spans="17:34">
      <c r="Q162" s="34"/>
      <c r="R162" s="34"/>
      <c r="S162" s="34"/>
      <c r="T162" s="34"/>
      <c r="U162" s="34"/>
      <c r="V162" s="34"/>
      <c r="W162" s="34"/>
      <c r="X162" s="34"/>
      <c r="Y162" s="34"/>
      <c r="Z162" s="34"/>
      <c r="AA162" s="34"/>
      <c r="AB162" s="34"/>
      <c r="AC162" s="34"/>
      <c r="AD162" s="34"/>
      <c r="AE162" s="34"/>
      <c r="AF162" s="34"/>
      <c r="AG162" s="34"/>
      <c r="AH162" s="34"/>
    </row>
    <row r="163" spans="17:34">
      <c r="Q163" s="34"/>
      <c r="R163" s="34"/>
      <c r="S163" s="34"/>
      <c r="T163" s="34"/>
      <c r="U163" s="34"/>
      <c r="V163" s="34"/>
      <c r="W163" s="34"/>
      <c r="X163" s="34"/>
      <c r="Y163" s="34"/>
      <c r="Z163" s="34"/>
      <c r="AA163" s="34"/>
      <c r="AB163" s="34"/>
      <c r="AC163" s="34"/>
      <c r="AD163" s="34"/>
      <c r="AE163" s="34"/>
      <c r="AF163" s="34"/>
      <c r="AG163" s="34"/>
      <c r="AH163" s="34"/>
    </row>
    <row r="164" spans="17:34">
      <c r="Q164" s="34"/>
      <c r="R164" s="34"/>
      <c r="S164" s="34"/>
      <c r="T164" s="34"/>
      <c r="U164" s="34"/>
      <c r="V164" s="34"/>
      <c r="W164" s="34"/>
      <c r="X164" s="34"/>
      <c r="Y164" s="34"/>
      <c r="Z164" s="34"/>
      <c r="AA164" s="34"/>
      <c r="AB164" s="34"/>
      <c r="AC164" s="34"/>
      <c r="AD164" s="34"/>
      <c r="AE164" s="34"/>
      <c r="AF164" s="34"/>
      <c r="AG164" s="34"/>
      <c r="AH164" s="34"/>
    </row>
    <row r="165" spans="17:34">
      <c r="Q165" s="34"/>
      <c r="R165" s="34"/>
      <c r="S165" s="34"/>
      <c r="T165" s="34"/>
      <c r="U165" s="34"/>
      <c r="V165" s="34"/>
      <c r="W165" s="34"/>
      <c r="X165" s="34"/>
      <c r="Y165" s="34"/>
      <c r="Z165" s="34"/>
      <c r="AA165" s="34"/>
      <c r="AB165" s="34"/>
      <c r="AC165" s="34"/>
      <c r="AD165" s="34"/>
      <c r="AE165" s="34"/>
      <c r="AF165" s="34"/>
      <c r="AG165" s="34"/>
      <c r="AH165" s="34"/>
    </row>
    <row r="166" spans="17:34">
      <c r="Q166" s="34"/>
      <c r="R166" s="34"/>
      <c r="S166" s="34"/>
      <c r="T166" s="34"/>
      <c r="U166" s="34"/>
      <c r="V166" s="34"/>
      <c r="W166" s="34"/>
      <c r="X166" s="34"/>
      <c r="Y166" s="34"/>
      <c r="Z166" s="34"/>
      <c r="AA166" s="34"/>
      <c r="AB166" s="34"/>
      <c r="AC166" s="34"/>
      <c r="AD166" s="34"/>
      <c r="AE166" s="34"/>
      <c r="AF166" s="34"/>
      <c r="AG166" s="34"/>
      <c r="AH166" s="34"/>
    </row>
    <row r="167" spans="17:34">
      <c r="Q167" s="34"/>
      <c r="R167" s="34"/>
      <c r="S167" s="34"/>
      <c r="T167" s="34"/>
      <c r="U167" s="34"/>
      <c r="V167" s="34"/>
      <c r="W167" s="34"/>
      <c r="X167" s="34"/>
      <c r="Y167" s="34"/>
      <c r="Z167" s="34"/>
      <c r="AA167" s="34"/>
      <c r="AB167" s="34"/>
      <c r="AC167" s="34"/>
      <c r="AD167" s="34"/>
      <c r="AE167" s="34"/>
      <c r="AF167" s="34"/>
      <c r="AG167" s="34"/>
      <c r="AH167" s="34"/>
    </row>
    <row r="168" spans="17:34">
      <c r="Q168" s="34"/>
      <c r="R168" s="34"/>
      <c r="S168" s="34"/>
      <c r="T168" s="34"/>
      <c r="U168" s="34"/>
      <c r="V168" s="34"/>
      <c r="W168" s="34"/>
      <c r="X168" s="34"/>
      <c r="Y168" s="34"/>
      <c r="Z168" s="34"/>
      <c r="AA168" s="34"/>
      <c r="AB168" s="34"/>
      <c r="AC168" s="34"/>
      <c r="AD168" s="34"/>
      <c r="AE168" s="34"/>
      <c r="AF168" s="34"/>
      <c r="AG168" s="34"/>
      <c r="AH168" s="34"/>
    </row>
    <row r="169" spans="17:34">
      <c r="Q169" s="34"/>
      <c r="R169" s="34"/>
      <c r="S169" s="34"/>
      <c r="T169" s="34"/>
      <c r="U169" s="34"/>
      <c r="V169" s="34"/>
      <c r="W169" s="34"/>
      <c r="X169" s="34"/>
      <c r="Y169" s="34"/>
      <c r="Z169" s="34"/>
      <c r="AA169" s="34"/>
      <c r="AB169" s="34"/>
      <c r="AC169" s="34"/>
      <c r="AD169" s="34"/>
      <c r="AE169" s="34"/>
      <c r="AF169" s="34"/>
      <c r="AG169" s="34"/>
      <c r="AH169" s="34"/>
    </row>
    <row r="170" spans="17:34">
      <c r="Q170" s="34"/>
      <c r="R170" s="34"/>
      <c r="S170" s="34"/>
      <c r="T170" s="34"/>
      <c r="U170" s="34"/>
      <c r="V170" s="34"/>
      <c r="W170" s="34"/>
      <c r="X170" s="34"/>
      <c r="Y170" s="34"/>
      <c r="Z170" s="34"/>
      <c r="AA170" s="34"/>
      <c r="AB170" s="34"/>
      <c r="AC170" s="34"/>
      <c r="AD170" s="34"/>
      <c r="AE170" s="34"/>
      <c r="AF170" s="34"/>
      <c r="AG170" s="34"/>
      <c r="AH170" s="34"/>
    </row>
    <row r="171" spans="17:34">
      <c r="Q171" s="34"/>
      <c r="R171" s="34"/>
      <c r="S171" s="34"/>
      <c r="T171" s="34"/>
      <c r="U171" s="34"/>
      <c r="V171" s="34"/>
      <c r="W171" s="34"/>
      <c r="X171" s="34"/>
      <c r="Y171" s="34"/>
      <c r="Z171" s="34"/>
      <c r="AA171" s="34"/>
      <c r="AB171" s="34"/>
      <c r="AC171" s="34"/>
      <c r="AD171" s="34"/>
      <c r="AE171" s="34"/>
      <c r="AF171" s="34"/>
      <c r="AG171" s="34"/>
      <c r="AH171" s="34"/>
    </row>
    <row r="172" spans="17:34">
      <c r="Q172" s="34"/>
      <c r="R172" s="34"/>
      <c r="S172" s="34"/>
      <c r="T172" s="34"/>
      <c r="U172" s="34"/>
      <c r="V172" s="34"/>
      <c r="W172" s="34"/>
      <c r="X172" s="34"/>
      <c r="Y172" s="34"/>
      <c r="Z172" s="34"/>
      <c r="AA172" s="34"/>
      <c r="AB172" s="34"/>
      <c r="AC172" s="34"/>
      <c r="AD172" s="34"/>
      <c r="AE172" s="34"/>
      <c r="AF172" s="34"/>
      <c r="AG172" s="34"/>
      <c r="AH172" s="34"/>
    </row>
    <row r="173" spans="17:34">
      <c r="Q173" s="34"/>
      <c r="R173" s="34"/>
      <c r="S173" s="34"/>
      <c r="T173" s="34"/>
      <c r="U173" s="34"/>
      <c r="V173" s="34"/>
      <c r="W173" s="34"/>
      <c r="X173" s="34"/>
      <c r="Y173" s="34"/>
      <c r="Z173" s="34"/>
      <c r="AA173" s="34"/>
      <c r="AB173" s="34"/>
      <c r="AC173" s="34"/>
      <c r="AD173" s="34"/>
      <c r="AE173" s="34"/>
      <c r="AF173" s="34"/>
      <c r="AG173" s="34"/>
      <c r="AH173" s="34"/>
    </row>
    <row r="174" spans="17:34">
      <c r="Q174" s="34"/>
      <c r="R174" s="34"/>
      <c r="S174" s="34"/>
      <c r="T174" s="34"/>
      <c r="U174" s="34"/>
      <c r="V174" s="34"/>
      <c r="W174" s="34"/>
      <c r="X174" s="34"/>
      <c r="Y174" s="34"/>
      <c r="Z174" s="34"/>
      <c r="AA174" s="34"/>
      <c r="AB174" s="34"/>
      <c r="AC174" s="34"/>
      <c r="AD174" s="34"/>
      <c r="AE174" s="34"/>
      <c r="AF174" s="34"/>
      <c r="AG174" s="34"/>
      <c r="AH174" s="34"/>
    </row>
    <row r="175" spans="17:34">
      <c r="Q175" s="34"/>
      <c r="R175" s="34"/>
      <c r="S175" s="34"/>
      <c r="T175" s="34"/>
      <c r="U175" s="34"/>
      <c r="V175" s="34"/>
      <c r="W175" s="34"/>
      <c r="X175" s="34"/>
      <c r="Y175" s="34"/>
      <c r="Z175" s="34"/>
      <c r="AA175" s="34"/>
      <c r="AB175" s="34"/>
      <c r="AC175" s="34"/>
      <c r="AD175" s="34"/>
      <c r="AE175" s="34"/>
      <c r="AF175" s="34"/>
      <c r="AG175" s="34"/>
      <c r="AH175" s="34"/>
    </row>
    <row r="176" spans="17:34">
      <c r="Q176" s="34"/>
      <c r="R176" s="34"/>
      <c r="S176" s="34"/>
      <c r="T176" s="34"/>
      <c r="U176" s="34"/>
      <c r="V176" s="34"/>
      <c r="W176" s="34"/>
      <c r="X176" s="34"/>
      <c r="Y176" s="34"/>
      <c r="Z176" s="34"/>
      <c r="AA176" s="34"/>
      <c r="AB176" s="34"/>
      <c r="AC176" s="34"/>
      <c r="AD176" s="34"/>
      <c r="AE176" s="34"/>
      <c r="AF176" s="34"/>
      <c r="AG176" s="34"/>
      <c r="AH176" s="34"/>
    </row>
    <row r="177" spans="17:34">
      <c r="Q177" s="34"/>
      <c r="R177" s="34"/>
      <c r="S177" s="34"/>
      <c r="T177" s="34"/>
      <c r="U177" s="34"/>
      <c r="V177" s="34"/>
      <c r="W177" s="34"/>
      <c r="X177" s="34"/>
      <c r="Y177" s="34"/>
      <c r="Z177" s="34"/>
      <c r="AA177" s="34"/>
      <c r="AB177" s="34"/>
      <c r="AC177" s="34"/>
      <c r="AD177" s="34"/>
      <c r="AE177" s="34"/>
      <c r="AF177" s="34"/>
      <c r="AG177" s="34"/>
      <c r="AH177" s="34"/>
    </row>
    <row r="178" spans="17:34">
      <c r="Q178" s="34"/>
      <c r="R178" s="34"/>
      <c r="S178" s="34"/>
      <c r="T178" s="34"/>
      <c r="U178" s="34"/>
      <c r="V178" s="34"/>
      <c r="W178" s="34"/>
      <c r="X178" s="34"/>
      <c r="Y178" s="34"/>
      <c r="Z178" s="34"/>
      <c r="AA178" s="34"/>
      <c r="AB178" s="34"/>
      <c r="AC178" s="34"/>
      <c r="AD178" s="34"/>
      <c r="AE178" s="34"/>
      <c r="AF178" s="34"/>
      <c r="AG178" s="34"/>
      <c r="AH178" s="34"/>
    </row>
    <row r="179" spans="17:34">
      <c r="Q179" s="34"/>
      <c r="R179" s="34"/>
      <c r="S179" s="34"/>
      <c r="T179" s="34"/>
      <c r="U179" s="34"/>
      <c r="V179" s="34"/>
      <c r="W179" s="34"/>
      <c r="X179" s="34"/>
      <c r="Y179" s="34"/>
      <c r="Z179" s="34"/>
      <c r="AA179" s="34"/>
      <c r="AB179" s="34"/>
      <c r="AC179" s="34"/>
      <c r="AD179" s="34"/>
      <c r="AE179" s="34"/>
      <c r="AF179" s="34"/>
      <c r="AG179" s="34"/>
      <c r="AH179" s="34"/>
    </row>
    <row r="180" spans="17:34">
      <c r="Q180" s="34"/>
      <c r="R180" s="34"/>
      <c r="S180" s="34"/>
      <c r="T180" s="34"/>
      <c r="U180" s="34"/>
      <c r="V180" s="34"/>
      <c r="W180" s="34"/>
      <c r="X180" s="34"/>
      <c r="Y180" s="34"/>
      <c r="Z180" s="34"/>
      <c r="AA180" s="34"/>
      <c r="AB180" s="34"/>
      <c r="AC180" s="34"/>
      <c r="AD180" s="34"/>
      <c r="AE180" s="34"/>
      <c r="AF180" s="34"/>
      <c r="AG180" s="34"/>
      <c r="AH180" s="34"/>
    </row>
    <row r="181" spans="17:34">
      <c r="Q181" s="34"/>
      <c r="R181" s="34"/>
      <c r="S181" s="34"/>
      <c r="T181" s="34"/>
      <c r="U181" s="34"/>
      <c r="V181" s="34"/>
      <c r="W181" s="34"/>
      <c r="X181" s="34"/>
      <c r="Y181" s="34"/>
      <c r="Z181" s="34"/>
      <c r="AA181" s="34"/>
      <c r="AB181" s="34"/>
      <c r="AC181" s="34"/>
      <c r="AD181" s="34"/>
      <c r="AE181" s="34"/>
      <c r="AF181" s="34"/>
      <c r="AG181" s="34"/>
      <c r="AH181" s="34"/>
    </row>
    <row r="182" spans="17:34">
      <c r="Q182" s="34"/>
      <c r="R182" s="34"/>
      <c r="S182" s="34"/>
      <c r="T182" s="34"/>
      <c r="U182" s="34"/>
      <c r="V182" s="34"/>
      <c r="W182" s="34"/>
      <c r="X182" s="34"/>
      <c r="Y182" s="34"/>
      <c r="Z182" s="34"/>
      <c r="AA182" s="34"/>
      <c r="AB182" s="34"/>
      <c r="AC182" s="34"/>
      <c r="AD182" s="34"/>
      <c r="AE182" s="34"/>
      <c r="AF182" s="34"/>
      <c r="AG182" s="34"/>
      <c r="AH182" s="34"/>
    </row>
    <row r="183" spans="17:34">
      <c r="Q183" s="34"/>
      <c r="R183" s="34"/>
      <c r="S183" s="34"/>
      <c r="T183" s="34"/>
      <c r="U183" s="34"/>
      <c r="V183" s="34"/>
      <c r="W183" s="34"/>
      <c r="X183" s="34"/>
      <c r="Y183" s="34"/>
      <c r="Z183" s="34"/>
      <c r="AA183" s="34"/>
      <c r="AB183" s="34"/>
      <c r="AC183" s="34"/>
      <c r="AD183" s="34"/>
      <c r="AE183" s="34"/>
      <c r="AF183" s="34"/>
      <c r="AG183" s="34"/>
      <c r="AH183" s="34"/>
    </row>
    <row r="184" spans="17:34">
      <c r="Q184" s="34"/>
      <c r="R184" s="34"/>
      <c r="S184" s="34"/>
      <c r="T184" s="34"/>
      <c r="U184" s="34"/>
      <c r="V184" s="34"/>
      <c r="W184" s="34"/>
      <c r="X184" s="34"/>
      <c r="Y184" s="34"/>
      <c r="Z184" s="34"/>
      <c r="AA184" s="34"/>
      <c r="AB184" s="34"/>
      <c r="AC184" s="34"/>
      <c r="AD184" s="34"/>
      <c r="AE184" s="34"/>
      <c r="AF184" s="34"/>
      <c r="AG184" s="34"/>
      <c r="AH184" s="34"/>
    </row>
    <row r="185" spans="17:34">
      <c r="Q185" s="34"/>
      <c r="R185" s="34"/>
      <c r="S185" s="34"/>
      <c r="T185" s="34"/>
      <c r="U185" s="34"/>
      <c r="V185" s="34"/>
      <c r="W185" s="34"/>
      <c r="X185" s="34"/>
      <c r="Y185" s="34"/>
      <c r="Z185" s="34"/>
      <c r="AA185" s="34"/>
      <c r="AB185" s="34"/>
      <c r="AC185" s="34"/>
      <c r="AD185" s="34"/>
      <c r="AE185" s="34"/>
      <c r="AF185" s="34"/>
      <c r="AG185" s="34"/>
      <c r="AH185" s="34"/>
    </row>
    <row r="186" spans="17:34">
      <c r="Q186" s="34"/>
      <c r="R186" s="34"/>
      <c r="S186" s="34"/>
      <c r="T186" s="34"/>
      <c r="U186" s="34"/>
      <c r="V186" s="34"/>
      <c r="W186" s="34"/>
      <c r="X186" s="34"/>
      <c r="Y186" s="34"/>
      <c r="Z186" s="34"/>
      <c r="AA186" s="34"/>
      <c r="AB186" s="34"/>
      <c r="AC186" s="34"/>
      <c r="AD186" s="34"/>
      <c r="AE186" s="34"/>
      <c r="AF186" s="34"/>
      <c r="AG186" s="34"/>
      <c r="AH186" s="34"/>
    </row>
    <row r="187" spans="17:34">
      <c r="Q187" s="34"/>
      <c r="R187" s="34"/>
      <c r="S187" s="34"/>
      <c r="T187" s="34"/>
      <c r="U187" s="34"/>
      <c r="V187" s="34"/>
      <c r="W187" s="34"/>
      <c r="X187" s="34"/>
      <c r="Y187" s="34"/>
      <c r="Z187" s="34"/>
      <c r="AA187" s="34"/>
      <c r="AB187" s="34"/>
      <c r="AC187" s="34"/>
      <c r="AD187" s="34"/>
      <c r="AE187" s="34"/>
      <c r="AF187" s="34"/>
      <c r="AG187" s="34"/>
      <c r="AH187" s="34"/>
    </row>
    <row r="188" spans="17:34">
      <c r="Q188" s="34"/>
      <c r="R188" s="34"/>
      <c r="S188" s="34"/>
      <c r="T188" s="34"/>
      <c r="U188" s="34"/>
      <c r="V188" s="34"/>
      <c r="W188" s="34"/>
      <c r="X188" s="34"/>
      <c r="Y188" s="34"/>
      <c r="Z188" s="34"/>
      <c r="AA188" s="34"/>
      <c r="AB188" s="34"/>
      <c r="AC188" s="34"/>
      <c r="AD188" s="34"/>
      <c r="AE188" s="34"/>
      <c r="AF188" s="34"/>
      <c r="AG188" s="34"/>
      <c r="AH188" s="34"/>
    </row>
    <row r="189" spans="17:34">
      <c r="Q189" s="34"/>
      <c r="R189" s="34"/>
      <c r="S189" s="34"/>
      <c r="T189" s="34"/>
      <c r="U189" s="34"/>
      <c r="V189" s="34"/>
      <c r="W189" s="34"/>
      <c r="X189" s="34"/>
      <c r="Y189" s="34"/>
      <c r="Z189" s="34"/>
      <c r="AA189" s="34"/>
      <c r="AB189" s="34"/>
      <c r="AC189" s="34"/>
      <c r="AD189" s="34"/>
      <c r="AE189" s="34"/>
      <c r="AF189" s="34"/>
      <c r="AG189" s="34"/>
      <c r="AH189" s="34"/>
    </row>
    <row r="190" spans="17:34">
      <c r="Q190" s="34"/>
      <c r="R190" s="34"/>
      <c r="S190" s="34"/>
      <c r="T190" s="34"/>
      <c r="U190" s="34"/>
      <c r="V190" s="34"/>
      <c r="W190" s="34"/>
      <c r="X190" s="34"/>
      <c r="Y190" s="34"/>
      <c r="Z190" s="34"/>
      <c r="AA190" s="34"/>
      <c r="AB190" s="34"/>
      <c r="AC190" s="34"/>
      <c r="AD190" s="34"/>
      <c r="AE190" s="34"/>
      <c r="AF190" s="34"/>
      <c r="AG190" s="34"/>
      <c r="AH190" s="34"/>
    </row>
    <row r="191" spans="17:34">
      <c r="Q191" s="34"/>
      <c r="R191" s="34"/>
      <c r="S191" s="34"/>
      <c r="T191" s="34"/>
      <c r="U191" s="34"/>
      <c r="V191" s="34"/>
      <c r="W191" s="34"/>
      <c r="X191" s="34"/>
      <c r="Y191" s="34"/>
      <c r="Z191" s="34"/>
      <c r="AA191" s="34"/>
      <c r="AB191" s="34"/>
      <c r="AC191" s="34"/>
      <c r="AD191" s="34"/>
      <c r="AE191" s="34"/>
      <c r="AF191" s="34"/>
      <c r="AG191" s="34"/>
      <c r="AH191" s="34"/>
    </row>
    <row r="192" spans="17:34">
      <c r="Q192" s="34"/>
      <c r="R192" s="34"/>
      <c r="S192" s="34"/>
      <c r="T192" s="34"/>
      <c r="U192" s="34"/>
      <c r="V192" s="34"/>
      <c r="W192" s="34"/>
      <c r="X192" s="34"/>
      <c r="Y192" s="34"/>
      <c r="Z192" s="34"/>
      <c r="AA192" s="34"/>
      <c r="AB192" s="34"/>
      <c r="AC192" s="34"/>
      <c r="AD192" s="34"/>
      <c r="AE192" s="34"/>
      <c r="AF192" s="34"/>
      <c r="AG192" s="34"/>
      <c r="AH192" s="34"/>
    </row>
    <row r="193" spans="17:34">
      <c r="Q193" s="34"/>
      <c r="R193" s="34"/>
      <c r="S193" s="34"/>
      <c r="T193" s="34"/>
      <c r="U193" s="34"/>
      <c r="V193" s="34"/>
      <c r="W193" s="34"/>
      <c r="X193" s="34"/>
      <c r="Y193" s="34"/>
      <c r="Z193" s="34"/>
      <c r="AA193" s="34"/>
      <c r="AB193" s="34"/>
      <c r="AC193" s="34"/>
      <c r="AD193" s="34"/>
      <c r="AE193" s="34"/>
      <c r="AF193" s="34"/>
      <c r="AG193" s="34"/>
      <c r="AH193" s="34"/>
    </row>
    <row r="194" spans="17:34">
      <c r="Q194" s="34"/>
      <c r="R194" s="34"/>
      <c r="S194" s="34"/>
      <c r="T194" s="34"/>
      <c r="U194" s="34"/>
      <c r="V194" s="34"/>
      <c r="W194" s="34"/>
      <c r="X194" s="34"/>
      <c r="Y194" s="34"/>
      <c r="Z194" s="34"/>
      <c r="AA194" s="34"/>
      <c r="AB194" s="34"/>
      <c r="AC194" s="34"/>
      <c r="AD194" s="34"/>
      <c r="AE194" s="34"/>
      <c r="AF194" s="34"/>
      <c r="AG194" s="34"/>
      <c r="AH194" s="34"/>
    </row>
    <row r="195" spans="17:34">
      <c r="Q195" s="34"/>
      <c r="R195" s="34"/>
      <c r="S195" s="34"/>
      <c r="T195" s="34"/>
      <c r="U195" s="34"/>
      <c r="V195" s="34"/>
      <c r="W195" s="34"/>
      <c r="X195" s="34"/>
      <c r="Y195" s="34"/>
      <c r="Z195" s="34"/>
      <c r="AA195" s="34"/>
      <c r="AB195" s="34"/>
      <c r="AC195" s="34"/>
      <c r="AD195" s="34"/>
      <c r="AE195" s="34"/>
      <c r="AF195" s="34"/>
      <c r="AG195" s="34"/>
      <c r="AH195" s="34"/>
    </row>
    <row r="196" spans="17:34">
      <c r="Q196" s="34"/>
      <c r="R196" s="34"/>
      <c r="S196" s="34"/>
      <c r="T196" s="34"/>
      <c r="U196" s="34"/>
      <c r="V196" s="34"/>
      <c r="W196" s="34"/>
      <c r="X196" s="34"/>
      <c r="Y196" s="34"/>
      <c r="Z196" s="34"/>
      <c r="AA196" s="34"/>
      <c r="AB196" s="34"/>
      <c r="AC196" s="34"/>
      <c r="AD196" s="34"/>
      <c r="AE196" s="34"/>
      <c r="AF196" s="34"/>
      <c r="AG196" s="34"/>
      <c r="AH196" s="34"/>
    </row>
    <row r="197" spans="17:34">
      <c r="Q197" s="34"/>
      <c r="R197" s="34"/>
      <c r="S197" s="34"/>
      <c r="T197" s="34"/>
      <c r="U197" s="34"/>
      <c r="V197" s="34"/>
      <c r="W197" s="34"/>
      <c r="X197" s="34"/>
      <c r="Y197" s="34"/>
      <c r="Z197" s="34"/>
      <c r="AA197" s="34"/>
      <c r="AB197" s="34"/>
      <c r="AC197" s="34"/>
      <c r="AD197" s="34"/>
      <c r="AE197" s="34"/>
      <c r="AF197" s="34"/>
      <c r="AG197" s="34"/>
      <c r="AH197" s="34"/>
    </row>
    <row r="198" spans="17:34">
      <c r="Q198" s="34"/>
      <c r="R198" s="34"/>
      <c r="S198" s="34"/>
      <c r="T198" s="34"/>
      <c r="U198" s="34"/>
      <c r="V198" s="34"/>
      <c r="W198" s="34"/>
      <c r="X198" s="34"/>
      <c r="Y198" s="34"/>
      <c r="Z198" s="34"/>
      <c r="AA198" s="34"/>
      <c r="AB198" s="34"/>
      <c r="AC198" s="34"/>
      <c r="AD198" s="34"/>
      <c r="AE198" s="34"/>
      <c r="AF198" s="34"/>
      <c r="AG198" s="34"/>
      <c r="AH198" s="34"/>
    </row>
    <row r="199" spans="17:34">
      <c r="Q199" s="34"/>
      <c r="R199" s="34"/>
      <c r="S199" s="34"/>
      <c r="T199" s="34"/>
      <c r="U199" s="34"/>
      <c r="V199" s="34"/>
      <c r="W199" s="34"/>
      <c r="X199" s="34"/>
      <c r="Y199" s="34"/>
      <c r="Z199" s="34"/>
      <c r="AA199" s="34"/>
      <c r="AB199" s="34"/>
      <c r="AC199" s="34"/>
      <c r="AD199" s="34"/>
      <c r="AE199" s="34"/>
      <c r="AF199" s="34"/>
      <c r="AG199" s="34"/>
      <c r="AH199" s="34"/>
    </row>
    <row r="200" spans="17:34">
      <c r="Q200" s="34"/>
      <c r="R200" s="34"/>
      <c r="S200" s="34"/>
      <c r="T200" s="34"/>
      <c r="U200" s="34"/>
      <c r="V200" s="34"/>
      <c r="W200" s="34"/>
      <c r="X200" s="34"/>
      <c r="Y200" s="34"/>
      <c r="Z200" s="34"/>
      <c r="AA200" s="34"/>
      <c r="AB200" s="34"/>
      <c r="AC200" s="34"/>
      <c r="AD200" s="34"/>
      <c r="AE200" s="34"/>
      <c r="AF200" s="34"/>
      <c r="AG200" s="34"/>
      <c r="AH200" s="34"/>
    </row>
    <row r="201" spans="17:34">
      <c r="Q201" s="34"/>
      <c r="R201" s="34"/>
      <c r="S201" s="34"/>
      <c r="T201" s="34"/>
      <c r="U201" s="34"/>
      <c r="V201" s="34"/>
      <c r="W201" s="34"/>
      <c r="X201" s="34"/>
      <c r="Y201" s="34"/>
      <c r="Z201" s="34"/>
      <c r="AA201" s="34"/>
      <c r="AB201" s="34"/>
      <c r="AC201" s="34"/>
      <c r="AD201" s="34"/>
      <c r="AE201" s="34"/>
      <c r="AF201" s="34"/>
      <c r="AG201" s="34"/>
      <c r="AH201" s="34"/>
    </row>
    <row r="202" spans="17:34">
      <c r="Q202" s="34"/>
      <c r="R202" s="34"/>
      <c r="S202" s="34"/>
      <c r="T202" s="34"/>
      <c r="U202" s="34"/>
      <c r="V202" s="34"/>
      <c r="W202" s="34"/>
      <c r="X202" s="34"/>
      <c r="Y202" s="34"/>
      <c r="Z202" s="34"/>
      <c r="AA202" s="34"/>
      <c r="AB202" s="34"/>
      <c r="AC202" s="34"/>
      <c r="AD202" s="34"/>
      <c r="AE202" s="34"/>
      <c r="AF202" s="34"/>
      <c r="AG202" s="34"/>
      <c r="AH202" s="34"/>
    </row>
    <row r="203" spans="17:34">
      <c r="Q203" s="34"/>
      <c r="R203" s="34"/>
      <c r="S203" s="34"/>
      <c r="T203" s="34"/>
      <c r="U203" s="34"/>
      <c r="V203" s="34"/>
      <c r="W203" s="34"/>
      <c r="X203" s="34"/>
      <c r="Y203" s="34"/>
      <c r="Z203" s="34"/>
      <c r="AA203" s="34"/>
      <c r="AB203" s="34"/>
      <c r="AC203" s="34"/>
      <c r="AD203" s="34"/>
      <c r="AE203" s="34"/>
      <c r="AF203" s="34"/>
      <c r="AG203" s="34"/>
      <c r="AH203" s="34"/>
    </row>
    <row r="204" spans="17:34">
      <c r="Q204" s="34"/>
      <c r="R204" s="34"/>
      <c r="S204" s="34"/>
      <c r="T204" s="34"/>
      <c r="U204" s="34"/>
      <c r="V204" s="34"/>
      <c r="W204" s="34"/>
      <c r="X204" s="34"/>
      <c r="Y204" s="34"/>
      <c r="Z204" s="34"/>
      <c r="AA204" s="34"/>
      <c r="AB204" s="34"/>
      <c r="AC204" s="34"/>
      <c r="AD204" s="34"/>
      <c r="AE204" s="34"/>
      <c r="AF204" s="34"/>
      <c r="AG204" s="34"/>
      <c r="AH204" s="34"/>
    </row>
    <row r="205" spans="17:34">
      <c r="Q205" s="34"/>
      <c r="R205" s="34"/>
      <c r="S205" s="34"/>
      <c r="T205" s="34"/>
      <c r="U205" s="34"/>
      <c r="V205" s="34"/>
      <c r="W205" s="34"/>
      <c r="X205" s="34"/>
      <c r="Y205" s="34"/>
      <c r="Z205" s="34"/>
      <c r="AA205" s="34"/>
      <c r="AB205" s="34"/>
      <c r="AC205" s="34"/>
      <c r="AD205" s="34"/>
      <c r="AE205" s="34"/>
      <c r="AF205" s="34"/>
      <c r="AG205" s="34"/>
      <c r="AH205" s="34"/>
    </row>
    <row r="206" spans="17:34">
      <c r="Q206" s="34"/>
      <c r="R206" s="34"/>
      <c r="S206" s="34"/>
      <c r="T206" s="34"/>
      <c r="U206" s="34"/>
      <c r="V206" s="34"/>
      <c r="W206" s="34"/>
      <c r="X206" s="34"/>
      <c r="Y206" s="34"/>
      <c r="Z206" s="34"/>
      <c r="AA206" s="34"/>
      <c r="AB206" s="34"/>
      <c r="AC206" s="34"/>
      <c r="AD206" s="34"/>
      <c r="AE206" s="34"/>
      <c r="AF206" s="34"/>
      <c r="AG206" s="34"/>
      <c r="AH206" s="34"/>
    </row>
    <row r="207" spans="17:34">
      <c r="Q207" s="34"/>
      <c r="R207" s="34"/>
      <c r="S207" s="34"/>
      <c r="T207" s="34"/>
      <c r="U207" s="34"/>
      <c r="V207" s="34"/>
      <c r="W207" s="34"/>
      <c r="X207" s="34"/>
      <c r="Y207" s="34"/>
      <c r="Z207" s="34"/>
      <c r="AA207" s="34"/>
      <c r="AB207" s="34"/>
      <c r="AC207" s="34"/>
      <c r="AD207" s="34"/>
      <c r="AE207" s="34"/>
      <c r="AF207" s="34"/>
      <c r="AG207" s="34"/>
      <c r="AH207" s="34"/>
    </row>
    <row r="208" spans="17:34">
      <c r="Q208" s="34"/>
      <c r="R208" s="34"/>
      <c r="S208" s="34"/>
      <c r="T208" s="34"/>
      <c r="U208" s="34"/>
      <c r="V208" s="34"/>
      <c r="W208" s="34"/>
      <c r="X208" s="34"/>
      <c r="Y208" s="34"/>
      <c r="Z208" s="34"/>
      <c r="AA208" s="34"/>
      <c r="AB208" s="34"/>
      <c r="AC208" s="34"/>
      <c r="AD208" s="34"/>
      <c r="AE208" s="34"/>
      <c r="AF208" s="34"/>
      <c r="AG208" s="34"/>
      <c r="AH208" s="34"/>
    </row>
    <row r="209" spans="17:34">
      <c r="Q209" s="34"/>
      <c r="R209" s="34"/>
      <c r="S209" s="34"/>
      <c r="T209" s="34"/>
      <c r="U209" s="34"/>
      <c r="V209" s="34"/>
      <c r="W209" s="34"/>
      <c r="X209" s="34"/>
      <c r="Y209" s="34"/>
      <c r="Z209" s="34"/>
      <c r="AA209" s="34"/>
      <c r="AB209" s="34"/>
      <c r="AC209" s="34"/>
      <c r="AD209" s="34"/>
      <c r="AE209" s="34"/>
      <c r="AF209" s="34"/>
      <c r="AG209" s="34"/>
      <c r="AH209" s="34"/>
    </row>
    <row r="210" spans="17:34">
      <c r="Q210" s="34"/>
      <c r="R210" s="34"/>
      <c r="S210" s="34"/>
      <c r="T210" s="34"/>
      <c r="U210" s="34"/>
      <c r="V210" s="34"/>
      <c r="W210" s="34"/>
      <c r="X210" s="34"/>
      <c r="Y210" s="34"/>
      <c r="Z210" s="34"/>
      <c r="AA210" s="34"/>
      <c r="AB210" s="34"/>
      <c r="AC210" s="34"/>
      <c r="AD210" s="34"/>
      <c r="AE210" s="34"/>
      <c r="AF210" s="34"/>
      <c r="AG210" s="34"/>
      <c r="AH210" s="34"/>
    </row>
    <row r="211" spans="17:34">
      <c r="Q211" s="34"/>
      <c r="R211" s="34"/>
      <c r="S211" s="34"/>
      <c r="T211" s="34"/>
      <c r="U211" s="34"/>
      <c r="V211" s="34"/>
      <c r="W211" s="34"/>
      <c r="X211" s="34"/>
      <c r="Y211" s="34"/>
      <c r="Z211" s="34"/>
      <c r="AA211" s="34"/>
      <c r="AB211" s="34"/>
      <c r="AC211" s="34"/>
      <c r="AD211" s="34"/>
      <c r="AE211" s="34"/>
      <c r="AF211" s="34"/>
      <c r="AG211" s="34"/>
      <c r="AH211" s="34"/>
    </row>
    <row r="212" spans="17:34">
      <c r="Q212" s="34"/>
      <c r="R212" s="34"/>
      <c r="S212" s="34"/>
      <c r="T212" s="34"/>
      <c r="U212" s="34"/>
      <c r="V212" s="34"/>
      <c r="W212" s="34"/>
      <c r="X212" s="34"/>
      <c r="Y212" s="34"/>
      <c r="Z212" s="34"/>
      <c r="AA212" s="34"/>
      <c r="AB212" s="34"/>
      <c r="AC212" s="34"/>
      <c r="AD212" s="34"/>
      <c r="AE212" s="34"/>
      <c r="AF212" s="34"/>
      <c r="AG212" s="34"/>
      <c r="AH212" s="34"/>
    </row>
    <row r="213" spans="17:34">
      <c r="Q213" s="34"/>
      <c r="R213" s="34"/>
      <c r="S213" s="34"/>
      <c r="T213" s="34"/>
      <c r="U213" s="34"/>
      <c r="V213" s="34"/>
      <c r="W213" s="34"/>
      <c r="X213" s="34"/>
      <c r="Y213" s="34"/>
      <c r="Z213" s="34"/>
      <c r="AA213" s="34"/>
      <c r="AB213" s="34"/>
      <c r="AC213" s="34"/>
      <c r="AD213" s="34"/>
      <c r="AE213" s="34"/>
      <c r="AF213" s="34"/>
      <c r="AG213" s="34"/>
      <c r="AH213" s="34"/>
    </row>
    <row r="214" spans="17:34">
      <c r="Q214" s="34"/>
      <c r="R214" s="34"/>
      <c r="S214" s="34"/>
      <c r="T214" s="34"/>
      <c r="U214" s="34"/>
      <c r="V214" s="34"/>
      <c r="W214" s="34"/>
      <c r="X214" s="34"/>
      <c r="Y214" s="34"/>
      <c r="Z214" s="34"/>
      <c r="AA214" s="34"/>
      <c r="AB214" s="34"/>
      <c r="AC214" s="34"/>
      <c r="AD214" s="34"/>
      <c r="AE214" s="34"/>
      <c r="AF214" s="34"/>
      <c r="AG214" s="34"/>
      <c r="AH214" s="34"/>
    </row>
    <row r="215" spans="17:34">
      <c r="Q215" s="34"/>
      <c r="R215" s="34"/>
      <c r="S215" s="34"/>
      <c r="T215" s="34"/>
      <c r="U215" s="34"/>
      <c r="V215" s="34"/>
      <c r="W215" s="34"/>
      <c r="X215" s="34"/>
      <c r="Y215" s="34"/>
      <c r="Z215" s="34"/>
      <c r="AA215" s="34"/>
      <c r="AB215" s="34"/>
      <c r="AC215" s="34"/>
      <c r="AD215" s="34"/>
      <c r="AE215" s="34"/>
      <c r="AF215" s="34"/>
      <c r="AG215" s="34"/>
      <c r="AH215" s="34"/>
    </row>
    <row r="216" spans="17:34">
      <c r="Q216" s="34"/>
      <c r="R216" s="34"/>
      <c r="S216" s="34"/>
      <c r="T216" s="34"/>
      <c r="U216" s="34"/>
      <c r="V216" s="34"/>
      <c r="W216" s="34"/>
      <c r="X216" s="34"/>
      <c r="Y216" s="34"/>
      <c r="Z216" s="34"/>
      <c r="AA216" s="34"/>
      <c r="AB216" s="34"/>
      <c r="AC216" s="34"/>
      <c r="AD216" s="34"/>
      <c r="AE216" s="34"/>
      <c r="AF216" s="34"/>
      <c r="AG216" s="34"/>
      <c r="AH216" s="34"/>
    </row>
    <row r="217" spans="17:34">
      <c r="Q217" s="34"/>
      <c r="R217" s="34"/>
      <c r="S217" s="34"/>
      <c r="T217" s="34"/>
      <c r="U217" s="34"/>
      <c r="V217" s="34"/>
      <c r="W217" s="34"/>
      <c r="X217" s="34"/>
      <c r="Y217" s="34"/>
      <c r="Z217" s="34"/>
      <c r="AA217" s="34"/>
      <c r="AB217" s="34"/>
      <c r="AC217" s="34"/>
      <c r="AD217" s="34"/>
      <c r="AE217" s="34"/>
      <c r="AF217" s="34"/>
      <c r="AG217" s="34"/>
      <c r="AH217" s="34"/>
    </row>
    <row r="218" spans="17:34">
      <c r="Q218" s="34"/>
      <c r="R218" s="34"/>
      <c r="S218" s="34"/>
      <c r="T218" s="34"/>
      <c r="U218" s="34"/>
      <c r="V218" s="34"/>
      <c r="W218" s="34"/>
      <c r="X218" s="34"/>
      <c r="Y218" s="34"/>
      <c r="Z218" s="34"/>
      <c r="AA218" s="34"/>
      <c r="AB218" s="34"/>
      <c r="AC218" s="34"/>
      <c r="AD218" s="34"/>
      <c r="AE218" s="34"/>
      <c r="AF218" s="34"/>
      <c r="AG218" s="34"/>
      <c r="AH218" s="34"/>
    </row>
    <row r="219" spans="17:34">
      <c r="Q219" s="34"/>
      <c r="R219" s="34"/>
      <c r="S219" s="34"/>
      <c r="T219" s="34"/>
      <c r="U219" s="34"/>
      <c r="V219" s="34"/>
      <c r="W219" s="34"/>
      <c r="X219" s="34"/>
      <c r="Y219" s="34"/>
      <c r="Z219" s="34"/>
      <c r="AA219" s="34"/>
      <c r="AB219" s="34"/>
      <c r="AC219" s="34"/>
      <c r="AD219" s="34"/>
      <c r="AE219" s="34"/>
      <c r="AF219" s="34"/>
      <c r="AG219" s="34"/>
      <c r="AH219" s="34"/>
    </row>
    <row r="220" spans="17:34">
      <c r="Q220" s="34"/>
      <c r="R220" s="34"/>
      <c r="S220" s="34"/>
      <c r="T220" s="34"/>
      <c r="U220" s="34"/>
      <c r="V220" s="34"/>
      <c r="W220" s="34"/>
      <c r="X220" s="34"/>
      <c r="Y220" s="34"/>
      <c r="Z220" s="34"/>
      <c r="AA220" s="34"/>
      <c r="AB220" s="34"/>
      <c r="AC220" s="34"/>
      <c r="AD220" s="34"/>
      <c r="AE220" s="34"/>
      <c r="AF220" s="34"/>
      <c r="AG220" s="34"/>
      <c r="AH220" s="34"/>
    </row>
    <row r="221" spans="17:34">
      <c r="Q221" s="34"/>
      <c r="R221" s="34"/>
      <c r="S221" s="34"/>
      <c r="T221" s="34"/>
      <c r="U221" s="34"/>
      <c r="V221" s="34"/>
      <c r="W221" s="34"/>
      <c r="X221" s="34"/>
      <c r="Y221" s="34"/>
      <c r="Z221" s="34"/>
      <c r="AA221" s="34"/>
      <c r="AB221" s="34"/>
      <c r="AC221" s="34"/>
      <c r="AD221" s="34"/>
      <c r="AE221" s="34"/>
      <c r="AF221" s="34"/>
      <c r="AG221" s="34"/>
      <c r="AH221" s="34"/>
    </row>
    <row r="222" spans="17:34">
      <c r="Q222" s="34"/>
      <c r="R222" s="34"/>
      <c r="S222" s="34"/>
      <c r="T222" s="34"/>
      <c r="U222" s="34"/>
      <c r="V222" s="34"/>
      <c r="W222" s="34"/>
      <c r="X222" s="34"/>
      <c r="Y222" s="34"/>
      <c r="Z222" s="34"/>
      <c r="AA222" s="34"/>
      <c r="AB222" s="34"/>
      <c r="AC222" s="34"/>
      <c r="AD222" s="34"/>
      <c r="AE222" s="34"/>
      <c r="AF222" s="34"/>
      <c r="AG222" s="34"/>
      <c r="AH222" s="34"/>
    </row>
    <row r="223" spans="17:34">
      <c r="Q223" s="34"/>
      <c r="R223" s="34"/>
      <c r="S223" s="34"/>
      <c r="T223" s="34"/>
      <c r="U223" s="34"/>
      <c r="V223" s="34"/>
      <c r="W223" s="34"/>
      <c r="X223" s="34"/>
      <c r="Y223" s="34"/>
      <c r="Z223" s="34"/>
      <c r="AA223" s="34"/>
      <c r="AB223" s="34"/>
      <c r="AC223" s="34"/>
      <c r="AD223" s="34"/>
      <c r="AE223" s="34"/>
      <c r="AF223" s="34"/>
      <c r="AG223" s="34"/>
      <c r="AH223" s="34"/>
    </row>
    <row r="224" spans="17:34">
      <c r="Q224" s="34"/>
      <c r="R224" s="34"/>
      <c r="S224" s="34"/>
      <c r="T224" s="34"/>
      <c r="U224" s="34"/>
      <c r="V224" s="34"/>
      <c r="W224" s="34"/>
      <c r="X224" s="34"/>
      <c r="Y224" s="34"/>
      <c r="Z224" s="34"/>
      <c r="AA224" s="34"/>
      <c r="AB224" s="34"/>
      <c r="AC224" s="34"/>
      <c r="AD224" s="34"/>
      <c r="AE224" s="34"/>
      <c r="AF224" s="34"/>
      <c r="AG224" s="34"/>
      <c r="AH224" s="34"/>
    </row>
    <row r="225" spans="17:34">
      <c r="Q225" s="34"/>
      <c r="R225" s="34"/>
      <c r="S225" s="34"/>
      <c r="T225" s="34"/>
      <c r="U225" s="34"/>
      <c r="V225" s="34"/>
      <c r="W225" s="34"/>
      <c r="X225" s="34"/>
      <c r="Y225" s="34"/>
      <c r="Z225" s="34"/>
      <c r="AA225" s="34"/>
      <c r="AB225" s="34"/>
      <c r="AC225" s="34"/>
      <c r="AD225" s="34"/>
      <c r="AE225" s="34"/>
      <c r="AF225" s="34"/>
      <c r="AG225" s="34"/>
      <c r="AH225" s="34"/>
    </row>
    <row r="226" spans="17:34">
      <c r="Q226" s="34"/>
      <c r="R226" s="34"/>
      <c r="S226" s="34"/>
      <c r="T226" s="34"/>
      <c r="U226" s="34"/>
      <c r="V226" s="34"/>
      <c r="W226" s="34"/>
      <c r="X226" s="34"/>
      <c r="Y226" s="34"/>
      <c r="Z226" s="34"/>
      <c r="AA226" s="34"/>
      <c r="AB226" s="34"/>
      <c r="AC226" s="34"/>
      <c r="AD226" s="34"/>
      <c r="AE226" s="34"/>
      <c r="AF226" s="34"/>
      <c r="AG226" s="34"/>
      <c r="AH226" s="34"/>
    </row>
    <row r="227" spans="17:34">
      <c r="Q227" s="34"/>
      <c r="R227" s="34"/>
      <c r="S227" s="34"/>
      <c r="T227" s="34"/>
      <c r="U227" s="34"/>
      <c r="V227" s="34"/>
      <c r="W227" s="34"/>
      <c r="X227" s="34"/>
      <c r="Y227" s="34"/>
      <c r="Z227" s="34"/>
      <c r="AA227" s="34"/>
      <c r="AB227" s="34"/>
      <c r="AC227" s="34"/>
      <c r="AD227" s="34"/>
      <c r="AE227" s="34"/>
      <c r="AF227" s="34"/>
      <c r="AG227" s="34"/>
      <c r="AH227" s="34"/>
    </row>
    <row r="228" spans="17:34">
      <c r="Q228" s="34"/>
      <c r="R228" s="34"/>
      <c r="S228" s="34"/>
      <c r="T228" s="34"/>
      <c r="U228" s="34"/>
      <c r="V228" s="34"/>
      <c r="W228" s="34"/>
      <c r="X228" s="34"/>
      <c r="Y228" s="34"/>
      <c r="Z228" s="34"/>
      <c r="AA228" s="34"/>
      <c r="AB228" s="34"/>
      <c r="AC228" s="34"/>
      <c r="AD228" s="34"/>
      <c r="AE228" s="34"/>
      <c r="AF228" s="34"/>
      <c r="AG228" s="34"/>
      <c r="AH228" s="34"/>
    </row>
    <row r="229" spans="17:34">
      <c r="Q229" s="34"/>
      <c r="R229" s="34"/>
      <c r="S229" s="34"/>
      <c r="T229" s="34"/>
      <c r="U229" s="34"/>
      <c r="V229" s="34"/>
      <c r="W229" s="34"/>
      <c r="X229" s="34"/>
      <c r="Y229" s="34"/>
      <c r="Z229" s="34"/>
      <c r="AA229" s="34"/>
      <c r="AB229" s="34"/>
      <c r="AC229" s="34"/>
      <c r="AD229" s="34"/>
      <c r="AE229" s="34"/>
      <c r="AF229" s="34"/>
      <c r="AG229" s="34"/>
      <c r="AH229" s="34"/>
    </row>
    <row r="230" spans="17:34">
      <c r="Q230" s="34"/>
      <c r="R230" s="34"/>
      <c r="S230" s="34"/>
      <c r="T230" s="34"/>
      <c r="U230" s="34"/>
      <c r="V230" s="34"/>
      <c r="W230" s="34"/>
      <c r="X230" s="34"/>
      <c r="Y230" s="34"/>
      <c r="Z230" s="34"/>
      <c r="AA230" s="34"/>
      <c r="AB230" s="34"/>
      <c r="AC230" s="34"/>
      <c r="AD230" s="34"/>
      <c r="AE230" s="34"/>
      <c r="AF230" s="34"/>
      <c r="AG230" s="34"/>
      <c r="AH230" s="34"/>
    </row>
    <row r="231" spans="17:34">
      <c r="Q231" s="34"/>
      <c r="R231" s="34"/>
      <c r="S231" s="34"/>
      <c r="T231" s="34"/>
      <c r="U231" s="34"/>
      <c r="V231" s="34"/>
      <c r="W231" s="34"/>
      <c r="X231" s="34"/>
      <c r="Y231" s="34"/>
      <c r="Z231" s="34"/>
      <c r="AA231" s="34"/>
      <c r="AB231" s="34"/>
      <c r="AC231" s="34"/>
      <c r="AD231" s="34"/>
      <c r="AE231" s="34"/>
      <c r="AF231" s="34"/>
      <c r="AG231" s="34"/>
      <c r="AH231" s="34"/>
    </row>
    <row r="232" spans="17:34">
      <c r="Q232" s="34"/>
      <c r="R232" s="34"/>
      <c r="S232" s="34"/>
      <c r="T232" s="34"/>
      <c r="U232" s="34"/>
      <c r="V232" s="34"/>
      <c r="W232" s="34"/>
      <c r="X232" s="34"/>
      <c r="Y232" s="34"/>
      <c r="Z232" s="34"/>
      <c r="AA232" s="34"/>
      <c r="AB232" s="34"/>
      <c r="AC232" s="34"/>
      <c r="AD232" s="34"/>
      <c r="AE232" s="34"/>
      <c r="AF232" s="34"/>
      <c r="AG232" s="34"/>
      <c r="AH232" s="34"/>
    </row>
    <row r="233" spans="17:34">
      <c r="Q233" s="34"/>
      <c r="R233" s="34"/>
      <c r="S233" s="34"/>
      <c r="T233" s="34"/>
      <c r="U233" s="34"/>
      <c r="V233" s="34"/>
      <c r="W233" s="34"/>
      <c r="X233" s="34"/>
      <c r="Y233" s="34"/>
      <c r="Z233" s="34"/>
      <c r="AA233" s="34"/>
      <c r="AB233" s="34"/>
      <c r="AC233" s="34"/>
      <c r="AD233" s="34"/>
      <c r="AE233" s="34"/>
      <c r="AF233" s="34"/>
      <c r="AG233" s="34"/>
      <c r="AH233" s="34"/>
    </row>
    <row r="234" spans="17:34">
      <c r="Q234" s="34"/>
      <c r="R234" s="34"/>
      <c r="S234" s="34"/>
      <c r="T234" s="34"/>
      <c r="U234" s="34"/>
      <c r="V234" s="34"/>
      <c r="W234" s="34"/>
      <c r="X234" s="34"/>
      <c r="Y234" s="34"/>
      <c r="Z234" s="34"/>
      <c r="AA234" s="34"/>
      <c r="AB234" s="34"/>
      <c r="AC234" s="34"/>
      <c r="AD234" s="34"/>
      <c r="AE234" s="34"/>
      <c r="AF234" s="34"/>
      <c r="AG234" s="34"/>
      <c r="AH234" s="34"/>
    </row>
    <row r="235" spans="17:34">
      <c r="Q235" s="34"/>
      <c r="R235" s="34"/>
      <c r="S235" s="34"/>
      <c r="T235" s="34"/>
      <c r="U235" s="34"/>
      <c r="V235" s="34"/>
      <c r="W235" s="34"/>
      <c r="X235" s="34"/>
      <c r="Y235" s="34"/>
      <c r="Z235" s="34"/>
      <c r="AA235" s="34"/>
      <c r="AB235" s="34"/>
      <c r="AC235" s="34"/>
      <c r="AD235" s="34"/>
      <c r="AE235" s="34"/>
      <c r="AF235" s="34"/>
      <c r="AG235" s="34"/>
      <c r="AH235" s="34"/>
    </row>
    <row r="236" spans="17:34">
      <c r="Q236" s="34"/>
      <c r="R236" s="34"/>
      <c r="S236" s="34"/>
      <c r="T236" s="34"/>
      <c r="U236" s="34"/>
      <c r="V236" s="34"/>
      <c r="W236" s="34"/>
      <c r="X236" s="34"/>
      <c r="Y236" s="34"/>
      <c r="Z236" s="34"/>
      <c r="AA236" s="34"/>
      <c r="AB236" s="34"/>
      <c r="AC236" s="34"/>
      <c r="AD236" s="34"/>
      <c r="AE236" s="34"/>
      <c r="AF236" s="34"/>
      <c r="AG236" s="34"/>
      <c r="AH236" s="34"/>
    </row>
    <row r="237" spans="17:34">
      <c r="Q237" s="34"/>
      <c r="R237" s="34"/>
      <c r="S237" s="34"/>
      <c r="T237" s="34"/>
      <c r="U237" s="34"/>
      <c r="V237" s="34"/>
      <c r="W237" s="34"/>
      <c r="X237" s="34"/>
      <c r="Y237" s="34"/>
      <c r="Z237" s="34"/>
      <c r="AA237" s="34"/>
      <c r="AB237" s="34"/>
      <c r="AC237" s="34"/>
      <c r="AD237" s="34"/>
      <c r="AE237" s="34"/>
      <c r="AF237" s="34"/>
      <c r="AG237" s="34"/>
      <c r="AH237" s="34"/>
    </row>
    <row r="238" spans="17:34">
      <c r="Q238" s="34"/>
      <c r="R238" s="34"/>
      <c r="S238" s="34"/>
      <c r="T238" s="34"/>
      <c r="U238" s="34"/>
      <c r="V238" s="34"/>
      <c r="W238" s="34"/>
      <c r="X238" s="34"/>
      <c r="Y238" s="34"/>
      <c r="Z238" s="34"/>
      <c r="AA238" s="34"/>
      <c r="AB238" s="34"/>
      <c r="AC238" s="34"/>
      <c r="AD238" s="34"/>
      <c r="AE238" s="34"/>
      <c r="AF238" s="34"/>
      <c r="AG238" s="34"/>
      <c r="AH238" s="34"/>
    </row>
    <row r="239" spans="17:34">
      <c r="Q239" s="34"/>
      <c r="R239" s="34"/>
      <c r="S239" s="34"/>
      <c r="T239" s="34"/>
      <c r="U239" s="34"/>
      <c r="V239" s="34"/>
      <c r="W239" s="34"/>
      <c r="X239" s="34"/>
      <c r="Y239" s="34"/>
      <c r="Z239" s="34"/>
      <c r="AA239" s="34"/>
      <c r="AB239" s="34"/>
      <c r="AC239" s="34"/>
      <c r="AD239" s="34"/>
      <c r="AE239" s="34"/>
      <c r="AF239" s="34"/>
      <c r="AG239" s="34"/>
      <c r="AH239" s="34"/>
    </row>
    <row r="240" spans="17:34">
      <c r="Q240" s="34"/>
      <c r="R240" s="34"/>
      <c r="S240" s="34"/>
      <c r="T240" s="34"/>
      <c r="U240" s="34"/>
      <c r="V240" s="34"/>
      <c r="W240" s="34"/>
      <c r="X240" s="34"/>
      <c r="Y240" s="34"/>
      <c r="Z240" s="34"/>
      <c r="AA240" s="34"/>
      <c r="AB240" s="34"/>
      <c r="AC240" s="34"/>
      <c r="AD240" s="34"/>
      <c r="AE240" s="34"/>
      <c r="AF240" s="34"/>
      <c r="AG240" s="34"/>
      <c r="AH240" s="34"/>
    </row>
    <row r="241" spans="17:34">
      <c r="Q241" s="34"/>
      <c r="R241" s="34"/>
      <c r="S241" s="34"/>
      <c r="T241" s="34"/>
      <c r="U241" s="34"/>
      <c r="V241" s="34"/>
      <c r="W241" s="34"/>
      <c r="X241" s="34"/>
      <c r="Y241" s="34"/>
      <c r="Z241" s="34"/>
      <c r="AA241" s="34"/>
      <c r="AB241" s="34"/>
      <c r="AC241" s="34"/>
      <c r="AD241" s="34"/>
      <c r="AE241" s="34"/>
      <c r="AF241" s="34"/>
      <c r="AG241" s="34"/>
      <c r="AH241" s="34"/>
    </row>
    <row r="242" spans="17:34">
      <c r="Q242" s="34"/>
      <c r="R242" s="34"/>
      <c r="S242" s="34"/>
      <c r="T242" s="34"/>
      <c r="U242" s="34"/>
      <c r="V242" s="34"/>
      <c r="W242" s="34"/>
      <c r="X242" s="34"/>
      <c r="Y242" s="34"/>
      <c r="Z242" s="34"/>
      <c r="AA242" s="34"/>
      <c r="AB242" s="34"/>
      <c r="AC242" s="34"/>
      <c r="AD242" s="34"/>
      <c r="AE242" s="34"/>
      <c r="AF242" s="34"/>
      <c r="AG242" s="34"/>
      <c r="AH242" s="34"/>
    </row>
    <row r="243" spans="17:34">
      <c r="Q243" s="34"/>
      <c r="R243" s="34"/>
      <c r="S243" s="34"/>
      <c r="T243" s="34"/>
      <c r="U243" s="34"/>
      <c r="V243" s="34"/>
      <c r="W243" s="34"/>
      <c r="X243" s="34"/>
      <c r="Y243" s="34"/>
      <c r="Z243" s="34"/>
      <c r="AA243" s="34"/>
      <c r="AB243" s="34"/>
      <c r="AC243" s="34"/>
      <c r="AD243" s="34"/>
      <c r="AE243" s="34"/>
      <c r="AF243" s="34"/>
      <c r="AG243" s="34"/>
      <c r="AH243" s="34"/>
    </row>
    <row r="244" spans="17:34">
      <c r="Q244" s="34"/>
      <c r="R244" s="34"/>
      <c r="S244" s="34"/>
      <c r="T244" s="34"/>
      <c r="U244" s="34"/>
      <c r="V244" s="34"/>
      <c r="W244" s="34"/>
      <c r="X244" s="34"/>
      <c r="Y244" s="34"/>
      <c r="Z244" s="34"/>
      <c r="AA244" s="34"/>
      <c r="AB244" s="34"/>
      <c r="AC244" s="34"/>
      <c r="AD244" s="34"/>
      <c r="AE244" s="34"/>
      <c r="AF244" s="34"/>
      <c r="AG244" s="34"/>
      <c r="AH244" s="34"/>
    </row>
    <row r="245" spans="17:34">
      <c r="Q245" s="34"/>
      <c r="R245" s="34"/>
      <c r="S245" s="34"/>
      <c r="T245" s="34"/>
      <c r="U245" s="34"/>
      <c r="V245" s="34"/>
      <c r="W245" s="34"/>
      <c r="X245" s="34"/>
      <c r="Y245" s="34"/>
      <c r="Z245" s="34"/>
      <c r="AA245" s="34"/>
      <c r="AB245" s="34"/>
      <c r="AC245" s="34"/>
      <c r="AD245" s="34"/>
      <c r="AE245" s="34"/>
      <c r="AF245" s="34"/>
      <c r="AG245" s="34"/>
      <c r="AH245" s="34"/>
    </row>
    <row r="246" spans="17:34">
      <c r="Q246" s="34"/>
      <c r="R246" s="34"/>
      <c r="S246" s="34"/>
      <c r="T246" s="34"/>
      <c r="U246" s="34"/>
      <c r="V246" s="34"/>
      <c r="W246" s="34"/>
      <c r="X246" s="34"/>
      <c r="Y246" s="34"/>
      <c r="Z246" s="34"/>
      <c r="AA246" s="34"/>
      <c r="AB246" s="34"/>
      <c r="AC246" s="34"/>
      <c r="AD246" s="34"/>
      <c r="AE246" s="34"/>
      <c r="AF246" s="34"/>
      <c r="AG246" s="34"/>
      <c r="AH246" s="34"/>
    </row>
    <row r="247" spans="17:34">
      <c r="Q247" s="34"/>
      <c r="R247" s="34"/>
      <c r="S247" s="34"/>
      <c r="T247" s="34"/>
      <c r="U247" s="34"/>
      <c r="V247" s="34"/>
      <c r="W247" s="34"/>
      <c r="X247" s="34"/>
      <c r="Y247" s="34"/>
      <c r="Z247" s="34"/>
      <c r="AA247" s="34"/>
      <c r="AB247" s="34"/>
      <c r="AC247" s="34"/>
      <c r="AD247" s="34"/>
      <c r="AE247" s="34"/>
      <c r="AF247" s="34"/>
      <c r="AG247" s="34"/>
      <c r="AH247" s="34"/>
    </row>
    <row r="248" spans="17:34">
      <c r="Q248" s="34"/>
      <c r="R248" s="34"/>
      <c r="S248" s="34"/>
      <c r="T248" s="34"/>
      <c r="U248" s="34"/>
      <c r="V248" s="34"/>
      <c r="W248" s="34"/>
      <c r="X248" s="34"/>
      <c r="Y248" s="34"/>
      <c r="Z248" s="34"/>
      <c r="AA248" s="34"/>
      <c r="AB248" s="34"/>
      <c r="AC248" s="34"/>
      <c r="AD248" s="34"/>
      <c r="AE248" s="34"/>
      <c r="AF248" s="34"/>
      <c r="AG248" s="34"/>
      <c r="AH248" s="34"/>
    </row>
    <row r="249" spans="17:34">
      <c r="Q249" s="34"/>
      <c r="R249" s="34"/>
      <c r="S249" s="34"/>
      <c r="T249" s="34"/>
      <c r="U249" s="34"/>
      <c r="V249" s="34"/>
      <c r="W249" s="34"/>
      <c r="X249" s="34"/>
      <c r="Y249" s="34"/>
      <c r="Z249" s="34"/>
      <c r="AA249" s="34"/>
      <c r="AB249" s="34"/>
      <c r="AC249" s="34"/>
      <c r="AD249" s="34"/>
      <c r="AE249" s="34"/>
      <c r="AF249" s="34"/>
      <c r="AG249" s="34"/>
      <c r="AH249" s="34"/>
    </row>
    <row r="250" spans="17:34">
      <c r="Q250" s="34"/>
      <c r="R250" s="34"/>
      <c r="S250" s="34"/>
      <c r="T250" s="34"/>
      <c r="U250" s="34"/>
      <c r="V250" s="34"/>
      <c r="W250" s="34"/>
      <c r="X250" s="34"/>
      <c r="Y250" s="34"/>
      <c r="Z250" s="34"/>
      <c r="AA250" s="34"/>
      <c r="AB250" s="34"/>
      <c r="AC250" s="34"/>
      <c r="AD250" s="34"/>
      <c r="AE250" s="34"/>
      <c r="AF250" s="34"/>
      <c r="AG250" s="34"/>
      <c r="AH250" s="34"/>
    </row>
    <row r="251" spans="17:34">
      <c r="Q251" s="34"/>
      <c r="R251" s="34"/>
      <c r="S251" s="34"/>
      <c r="T251" s="34"/>
      <c r="U251" s="34"/>
      <c r="V251" s="34"/>
      <c r="W251" s="34"/>
      <c r="X251" s="34"/>
      <c r="Y251" s="34"/>
      <c r="Z251" s="34"/>
      <c r="AA251" s="34"/>
      <c r="AB251" s="34"/>
      <c r="AC251" s="34"/>
      <c r="AD251" s="34"/>
      <c r="AE251" s="34"/>
      <c r="AF251" s="34"/>
      <c r="AG251" s="34"/>
      <c r="AH251" s="34"/>
    </row>
    <row r="252" spans="17:34">
      <c r="Q252" s="34"/>
      <c r="R252" s="34"/>
      <c r="S252" s="34"/>
      <c r="T252" s="34"/>
      <c r="U252" s="34"/>
      <c r="V252" s="34"/>
      <c r="W252" s="34"/>
      <c r="X252" s="34"/>
      <c r="Y252" s="34"/>
      <c r="Z252" s="34"/>
      <c r="AA252" s="34"/>
      <c r="AB252" s="34"/>
      <c r="AC252" s="34"/>
      <c r="AD252" s="34"/>
      <c r="AE252" s="34"/>
      <c r="AF252" s="34"/>
      <c r="AG252" s="34"/>
      <c r="AH252" s="34"/>
    </row>
    <row r="253" spans="17:34">
      <c r="Q253" s="34"/>
      <c r="R253" s="34"/>
      <c r="S253" s="34"/>
      <c r="T253" s="34"/>
      <c r="U253" s="34"/>
      <c r="V253" s="34"/>
      <c r="W253" s="34"/>
      <c r="X253" s="34"/>
      <c r="Y253" s="34"/>
      <c r="Z253" s="34"/>
      <c r="AA253" s="34"/>
      <c r="AB253" s="34"/>
      <c r="AC253" s="34"/>
      <c r="AD253" s="34"/>
      <c r="AE253" s="34"/>
      <c r="AF253" s="34"/>
      <c r="AG253" s="34"/>
      <c r="AH253" s="34"/>
    </row>
    <row r="254" spans="17:34">
      <c r="Q254" s="34"/>
      <c r="R254" s="34"/>
      <c r="S254" s="34"/>
      <c r="T254" s="34"/>
      <c r="U254" s="34"/>
      <c r="V254" s="34"/>
      <c r="W254" s="34"/>
      <c r="X254" s="34"/>
      <c r="Y254" s="34"/>
      <c r="Z254" s="34"/>
      <c r="AA254" s="34"/>
      <c r="AB254" s="34"/>
      <c r="AC254" s="34"/>
      <c r="AD254" s="34"/>
      <c r="AE254" s="34"/>
      <c r="AF254" s="34"/>
      <c r="AG254" s="34"/>
      <c r="AH254" s="34"/>
    </row>
    <row r="255" spans="17:34">
      <c r="Q255" s="34"/>
      <c r="R255" s="34"/>
      <c r="S255" s="34"/>
      <c r="T255" s="34"/>
      <c r="U255" s="34"/>
      <c r="V255" s="34"/>
      <c r="W255" s="34"/>
      <c r="X255" s="34"/>
      <c r="Y255" s="34"/>
      <c r="Z255" s="34"/>
      <c r="AA255" s="34"/>
      <c r="AB255" s="34"/>
      <c r="AC255" s="34"/>
      <c r="AD255" s="34"/>
      <c r="AE255" s="34"/>
      <c r="AF255" s="34"/>
      <c r="AG255" s="34"/>
      <c r="AH255" s="34"/>
    </row>
    <row r="256" spans="17:34">
      <c r="Q256" s="34"/>
      <c r="R256" s="34"/>
      <c r="S256" s="34"/>
      <c r="T256" s="34"/>
      <c r="U256" s="34"/>
      <c r="V256" s="34"/>
      <c r="W256" s="34"/>
      <c r="X256" s="34"/>
      <c r="Y256" s="34"/>
      <c r="Z256" s="34"/>
      <c r="AA256" s="34"/>
      <c r="AB256" s="34"/>
      <c r="AC256" s="34"/>
      <c r="AD256" s="34"/>
      <c r="AE256" s="34"/>
      <c r="AF256" s="34"/>
      <c r="AG256" s="34"/>
      <c r="AH256" s="34"/>
    </row>
    <row r="257" spans="17:34">
      <c r="Q257" s="34"/>
      <c r="R257" s="34"/>
      <c r="S257" s="34"/>
      <c r="T257" s="34"/>
      <c r="U257" s="34"/>
      <c r="V257" s="34"/>
      <c r="W257" s="34"/>
      <c r="X257" s="34"/>
      <c r="Y257" s="34"/>
      <c r="Z257" s="34"/>
      <c r="AA257" s="34"/>
      <c r="AB257" s="34"/>
      <c r="AC257" s="34"/>
      <c r="AD257" s="34"/>
      <c r="AE257" s="34"/>
      <c r="AF257" s="34"/>
      <c r="AG257" s="34"/>
      <c r="AH257" s="34"/>
    </row>
    <row r="258" spans="17:34">
      <c r="Q258" s="34"/>
      <c r="R258" s="34"/>
      <c r="S258" s="34"/>
      <c r="T258" s="34"/>
      <c r="U258" s="34"/>
      <c r="V258" s="34"/>
      <c r="W258" s="34"/>
      <c r="X258" s="34"/>
      <c r="Y258" s="34"/>
      <c r="Z258" s="34"/>
      <c r="AA258" s="34"/>
      <c r="AB258" s="34"/>
      <c r="AC258" s="34"/>
      <c r="AD258" s="34"/>
      <c r="AE258" s="34"/>
      <c r="AF258" s="34"/>
      <c r="AG258" s="34"/>
      <c r="AH258" s="34"/>
    </row>
    <row r="259" spans="17:34">
      <c r="Q259" s="34"/>
      <c r="R259" s="34"/>
      <c r="S259" s="34"/>
      <c r="T259" s="34"/>
      <c r="U259" s="34"/>
      <c r="V259" s="34"/>
      <c r="W259" s="34"/>
      <c r="X259" s="34"/>
      <c r="Y259" s="34"/>
      <c r="Z259" s="34"/>
      <c r="AA259" s="34"/>
      <c r="AB259" s="34"/>
      <c r="AC259" s="34"/>
      <c r="AD259" s="34"/>
      <c r="AE259" s="34"/>
      <c r="AF259" s="34"/>
      <c r="AG259" s="34"/>
      <c r="AH259" s="34"/>
    </row>
    <row r="260" spans="17:34">
      <c r="Q260" s="34"/>
      <c r="R260" s="34"/>
      <c r="S260" s="34"/>
      <c r="T260" s="34"/>
      <c r="U260" s="34"/>
      <c r="V260" s="34"/>
      <c r="W260" s="34"/>
      <c r="X260" s="34"/>
      <c r="Y260" s="34"/>
      <c r="Z260" s="34"/>
      <c r="AA260" s="34"/>
      <c r="AB260" s="34"/>
      <c r="AC260" s="34"/>
      <c r="AD260" s="34"/>
      <c r="AE260" s="34"/>
      <c r="AF260" s="34"/>
      <c r="AG260" s="34"/>
      <c r="AH260" s="34"/>
    </row>
    <row r="261" spans="17:34">
      <c r="Q261" s="34"/>
      <c r="R261" s="34"/>
      <c r="S261" s="34"/>
      <c r="T261" s="34"/>
      <c r="U261" s="34"/>
      <c r="V261" s="34"/>
      <c r="W261" s="34"/>
      <c r="X261" s="34"/>
      <c r="Y261" s="34"/>
      <c r="Z261" s="34"/>
      <c r="AA261" s="34"/>
      <c r="AB261" s="34"/>
      <c r="AC261" s="34"/>
      <c r="AD261" s="34"/>
      <c r="AE261" s="34"/>
      <c r="AF261" s="34"/>
      <c r="AG261" s="34"/>
      <c r="AH261" s="34"/>
    </row>
    <row r="262" spans="17:34">
      <c r="Q262" s="34"/>
      <c r="R262" s="34"/>
      <c r="S262" s="34"/>
      <c r="T262" s="34"/>
      <c r="U262" s="34"/>
      <c r="V262" s="34"/>
      <c r="W262" s="34"/>
      <c r="X262" s="34"/>
      <c r="Y262" s="34"/>
      <c r="Z262" s="34"/>
      <c r="AA262" s="34"/>
      <c r="AB262" s="34"/>
      <c r="AC262" s="34"/>
      <c r="AD262" s="34"/>
      <c r="AE262" s="34"/>
      <c r="AF262" s="34"/>
      <c r="AG262" s="34"/>
      <c r="AH262" s="34"/>
    </row>
    <row r="263" spans="17:34">
      <c r="Q263" s="34"/>
      <c r="R263" s="34"/>
      <c r="S263" s="34"/>
      <c r="T263" s="34"/>
      <c r="U263" s="34"/>
      <c r="V263" s="34"/>
      <c r="W263" s="34"/>
      <c r="X263" s="34"/>
      <c r="Y263" s="34"/>
      <c r="Z263" s="34"/>
      <c r="AA263" s="34"/>
      <c r="AB263" s="34"/>
      <c r="AC263" s="34"/>
      <c r="AD263" s="34"/>
      <c r="AE263" s="34"/>
      <c r="AF263" s="34"/>
      <c r="AG263" s="34"/>
      <c r="AH263" s="34"/>
    </row>
    <row r="264" spans="17:34">
      <c r="Q264" s="34"/>
      <c r="R264" s="34"/>
      <c r="S264" s="34"/>
      <c r="T264" s="34"/>
      <c r="U264" s="34"/>
      <c r="V264" s="34"/>
      <c r="W264" s="34"/>
      <c r="X264" s="34"/>
      <c r="Y264" s="34"/>
      <c r="Z264" s="34"/>
      <c r="AA264" s="34"/>
      <c r="AB264" s="34"/>
      <c r="AC264" s="34"/>
      <c r="AD264" s="34"/>
      <c r="AE264" s="34"/>
      <c r="AF264" s="34"/>
      <c r="AG264" s="34"/>
      <c r="AH264" s="34"/>
    </row>
    <row r="265" spans="17:34">
      <c r="Q265" s="34"/>
      <c r="R265" s="34"/>
      <c r="S265" s="34"/>
      <c r="T265" s="34"/>
      <c r="U265" s="34"/>
      <c r="V265" s="34"/>
      <c r="W265" s="34"/>
      <c r="X265" s="34"/>
      <c r="Y265" s="34"/>
      <c r="Z265" s="34"/>
      <c r="AA265" s="34"/>
      <c r="AB265" s="34"/>
      <c r="AC265" s="34"/>
      <c r="AD265" s="34"/>
      <c r="AE265" s="34"/>
      <c r="AF265" s="34"/>
      <c r="AG265" s="34"/>
      <c r="AH265" s="34"/>
    </row>
    <row r="266" spans="17:34">
      <c r="Q266" s="34"/>
      <c r="R266" s="34"/>
      <c r="S266" s="34"/>
      <c r="T266" s="34"/>
      <c r="U266" s="34"/>
      <c r="V266" s="34"/>
      <c r="W266" s="34"/>
      <c r="X266" s="34"/>
      <c r="Y266" s="34"/>
      <c r="Z266" s="34"/>
      <c r="AA266" s="34"/>
      <c r="AB266" s="34"/>
      <c r="AC266" s="34"/>
      <c r="AD266" s="34"/>
      <c r="AE266" s="34"/>
      <c r="AF266" s="34"/>
      <c r="AG266" s="34"/>
      <c r="AH266" s="34"/>
    </row>
    <row r="267" spans="17:34">
      <c r="Q267" s="34"/>
      <c r="R267" s="34"/>
      <c r="S267" s="34"/>
      <c r="T267" s="34"/>
      <c r="U267" s="34"/>
      <c r="V267" s="34"/>
      <c r="W267" s="34"/>
      <c r="X267" s="34"/>
      <c r="Y267" s="34"/>
      <c r="Z267" s="34"/>
      <c r="AA267" s="34"/>
      <c r="AB267" s="34"/>
      <c r="AC267" s="34"/>
      <c r="AD267" s="34"/>
      <c r="AE267" s="34"/>
      <c r="AF267" s="34"/>
      <c r="AG267" s="34"/>
      <c r="AH267" s="34"/>
    </row>
    <row r="268" spans="17:34">
      <c r="Q268" s="34"/>
      <c r="R268" s="34"/>
      <c r="S268" s="34"/>
      <c r="T268" s="34"/>
      <c r="U268" s="34"/>
      <c r="V268" s="34"/>
      <c r="W268" s="34"/>
      <c r="X268" s="34"/>
      <c r="Y268" s="34"/>
      <c r="Z268" s="34"/>
      <c r="AA268" s="34"/>
      <c r="AB268" s="34"/>
      <c r="AC268" s="34"/>
      <c r="AD268" s="34"/>
      <c r="AE268" s="34"/>
      <c r="AF268" s="34"/>
      <c r="AG268" s="34"/>
      <c r="AH268" s="34"/>
    </row>
    <row r="269" spans="17:34">
      <c r="Q269" s="34"/>
      <c r="R269" s="34"/>
      <c r="S269" s="34"/>
      <c r="T269" s="34"/>
      <c r="U269" s="34"/>
      <c r="V269" s="34"/>
      <c r="W269" s="34"/>
      <c r="X269" s="34"/>
      <c r="Y269" s="34"/>
      <c r="Z269" s="34"/>
      <c r="AA269" s="34"/>
      <c r="AB269" s="34"/>
      <c r="AC269" s="34"/>
      <c r="AD269" s="34"/>
      <c r="AE269" s="34"/>
      <c r="AF269" s="34"/>
      <c r="AG269" s="34"/>
      <c r="AH269" s="34"/>
    </row>
    <row r="270" spans="17:34">
      <c r="Q270" s="34"/>
      <c r="R270" s="34"/>
      <c r="S270" s="34"/>
      <c r="T270" s="34"/>
      <c r="U270" s="34"/>
      <c r="V270" s="34"/>
      <c r="W270" s="34"/>
      <c r="X270" s="34"/>
      <c r="Y270" s="34"/>
      <c r="Z270" s="34"/>
      <c r="AA270" s="34"/>
      <c r="AB270" s="34"/>
      <c r="AC270" s="34"/>
      <c r="AD270" s="34"/>
      <c r="AE270" s="34"/>
      <c r="AF270" s="34"/>
      <c r="AG270" s="34"/>
      <c r="AH270" s="34"/>
    </row>
    <row r="271" spans="17:34">
      <c r="Q271" s="34"/>
      <c r="R271" s="34"/>
      <c r="S271" s="34"/>
      <c r="T271" s="34"/>
      <c r="U271" s="34"/>
      <c r="V271" s="34"/>
      <c r="W271" s="34"/>
      <c r="X271" s="34"/>
      <c r="Y271" s="34"/>
      <c r="Z271" s="34"/>
      <c r="AA271" s="34"/>
      <c r="AB271" s="34"/>
      <c r="AC271" s="34"/>
      <c r="AD271" s="34"/>
      <c r="AE271" s="34"/>
      <c r="AF271" s="34"/>
      <c r="AG271" s="34"/>
      <c r="AH271" s="34"/>
    </row>
    <row r="272" spans="17:34">
      <c r="Q272" s="34"/>
      <c r="R272" s="34"/>
      <c r="S272" s="34"/>
      <c r="T272" s="34"/>
      <c r="U272" s="34"/>
      <c r="V272" s="34"/>
      <c r="W272" s="34"/>
      <c r="X272" s="34"/>
      <c r="Y272" s="34"/>
      <c r="Z272" s="34"/>
      <c r="AA272" s="34"/>
      <c r="AB272" s="34"/>
      <c r="AC272" s="34"/>
      <c r="AD272" s="34"/>
      <c r="AE272" s="34"/>
      <c r="AF272" s="34"/>
      <c r="AG272" s="34"/>
      <c r="AH272" s="34"/>
    </row>
    <row r="273" spans="17:34">
      <c r="Q273" s="34"/>
      <c r="R273" s="34"/>
      <c r="S273" s="34"/>
      <c r="T273" s="34"/>
      <c r="U273" s="34"/>
      <c r="V273" s="34"/>
      <c r="W273" s="34"/>
      <c r="X273" s="34"/>
      <c r="Y273" s="34"/>
      <c r="Z273" s="34"/>
      <c r="AA273" s="34"/>
      <c r="AB273" s="34"/>
      <c r="AC273" s="34"/>
      <c r="AD273" s="34"/>
      <c r="AE273" s="34"/>
      <c r="AF273" s="34"/>
      <c r="AG273" s="34"/>
      <c r="AH273" s="34"/>
    </row>
    <row r="274" spans="17:34">
      <c r="Q274" s="34"/>
      <c r="R274" s="34"/>
      <c r="S274" s="34"/>
      <c r="T274" s="34"/>
      <c r="U274" s="34"/>
      <c r="V274" s="34"/>
      <c r="W274" s="34"/>
      <c r="X274" s="34"/>
      <c r="Y274" s="34"/>
      <c r="Z274" s="34"/>
      <c r="AA274" s="34"/>
      <c r="AB274" s="34"/>
      <c r="AC274" s="34"/>
      <c r="AD274" s="34"/>
      <c r="AE274" s="34"/>
      <c r="AF274" s="34"/>
      <c r="AG274" s="34"/>
      <c r="AH274" s="34"/>
    </row>
    <row r="275" spans="17:34">
      <c r="Q275" s="34"/>
      <c r="R275" s="34"/>
      <c r="S275" s="34"/>
      <c r="T275" s="34"/>
      <c r="U275" s="34"/>
      <c r="V275" s="34"/>
      <c r="W275" s="34"/>
      <c r="X275" s="34"/>
      <c r="Y275" s="34"/>
      <c r="Z275" s="34"/>
      <c r="AA275" s="34"/>
      <c r="AB275" s="34"/>
      <c r="AC275" s="34"/>
      <c r="AD275" s="34"/>
      <c r="AE275" s="34"/>
      <c r="AF275" s="34"/>
      <c r="AG275" s="34"/>
      <c r="AH275" s="34"/>
    </row>
    <row r="276" spans="17:34">
      <c r="Q276" s="34"/>
      <c r="R276" s="34"/>
      <c r="S276" s="34"/>
      <c r="T276" s="34"/>
      <c r="U276" s="34"/>
      <c r="V276" s="34"/>
      <c r="W276" s="34"/>
      <c r="X276" s="34"/>
      <c r="Y276" s="34"/>
      <c r="Z276" s="34"/>
      <c r="AA276" s="34"/>
      <c r="AB276" s="34"/>
      <c r="AC276" s="34"/>
      <c r="AD276" s="34"/>
      <c r="AE276" s="34"/>
      <c r="AF276" s="34"/>
      <c r="AG276" s="34"/>
      <c r="AH276" s="34"/>
    </row>
    <row r="277" spans="17:34">
      <c r="Q277" s="34"/>
      <c r="R277" s="34"/>
      <c r="S277" s="34"/>
      <c r="T277" s="34"/>
      <c r="U277" s="34"/>
      <c r="V277" s="34"/>
      <c r="W277" s="34"/>
      <c r="X277" s="34"/>
      <c r="Y277" s="34"/>
      <c r="Z277" s="34"/>
      <c r="AA277" s="34"/>
      <c r="AB277" s="34"/>
      <c r="AC277" s="34"/>
      <c r="AD277" s="34"/>
      <c r="AE277" s="34"/>
      <c r="AF277" s="34"/>
      <c r="AG277" s="34"/>
      <c r="AH277" s="34"/>
    </row>
    <row r="278" spans="17:34">
      <c r="Q278" s="34"/>
      <c r="R278" s="34"/>
      <c r="S278" s="34"/>
      <c r="T278" s="34"/>
      <c r="U278" s="34"/>
      <c r="V278" s="34"/>
      <c r="W278" s="34"/>
      <c r="X278" s="34"/>
      <c r="Y278" s="34"/>
      <c r="Z278" s="34"/>
      <c r="AA278" s="34"/>
      <c r="AB278" s="34"/>
      <c r="AC278" s="34"/>
      <c r="AD278" s="34"/>
      <c r="AE278" s="34"/>
      <c r="AF278" s="34"/>
      <c r="AG278" s="34"/>
      <c r="AH278" s="34"/>
    </row>
    <row r="279" spans="17:34">
      <c r="Q279" s="34"/>
      <c r="R279" s="34"/>
      <c r="S279" s="34"/>
      <c r="T279" s="34"/>
      <c r="U279" s="34"/>
      <c r="V279" s="34"/>
      <c r="W279" s="34"/>
      <c r="X279" s="34"/>
      <c r="Y279" s="34"/>
      <c r="Z279" s="34"/>
      <c r="AA279" s="34"/>
      <c r="AB279" s="34"/>
      <c r="AC279" s="34"/>
      <c r="AD279" s="34"/>
      <c r="AE279" s="34"/>
      <c r="AF279" s="34"/>
      <c r="AG279" s="34"/>
      <c r="AH279" s="34"/>
    </row>
    <row r="280" spans="17:34">
      <c r="Q280" s="34"/>
      <c r="R280" s="34"/>
      <c r="S280" s="34"/>
      <c r="T280" s="34"/>
      <c r="U280" s="34"/>
      <c r="V280" s="34"/>
      <c r="W280" s="34"/>
      <c r="X280" s="34"/>
      <c r="Y280" s="34"/>
      <c r="Z280" s="34"/>
      <c r="AA280" s="34"/>
      <c r="AB280" s="34"/>
      <c r="AC280" s="34"/>
      <c r="AD280" s="34"/>
      <c r="AE280" s="34"/>
      <c r="AF280" s="34"/>
      <c r="AG280" s="34"/>
      <c r="AH280" s="34"/>
    </row>
  </sheetData>
  <sheetProtection algorithmName="SHA-512" hashValue="76WvFvPl2gLzViHYiVb8fi7jopE13VRGPj9yf6LiQVc7+nRQx8NjFjYlPQZvilHx6AeatqH/vkDwr60QFBEcmQ==" saltValue="yPeV+IXl+K3aOP4sTk9NvQ==" spinCount="100000" sheet="1"/>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W280"/>
  <sheetViews>
    <sheetView workbookViewId="0">
      <selection activeCell="E25" sqref="E25"/>
    </sheetView>
  </sheetViews>
  <sheetFormatPr defaultRowHeight="14.45"/>
  <sheetData>
    <row r="1" spans="1:23">
      <c r="A1" t="s">
        <v>195</v>
      </c>
    </row>
    <row r="2" spans="1:23" s="34" customFormat="1" ht="16.899999999999999">
      <c r="G2" s="101" t="s">
        <v>177</v>
      </c>
      <c r="H2" s="102"/>
      <c r="I2" s="102"/>
      <c r="J2" s="102"/>
      <c r="K2" s="102"/>
      <c r="L2" s="102"/>
      <c r="M2" s="102"/>
      <c r="N2" s="102"/>
      <c r="O2" s="102"/>
      <c r="P2" s="102"/>
      <c r="R2" s="102"/>
      <c r="S2" s="102"/>
      <c r="T2" s="102"/>
      <c r="U2" s="102"/>
      <c r="V2" s="102"/>
      <c r="W2" s="102"/>
    </row>
    <row r="3" spans="1:23" s="34" customFormat="1" ht="16.899999999999999">
      <c r="G3" s="104" t="s">
        <v>178</v>
      </c>
      <c r="H3" s="102"/>
      <c r="I3" s="102"/>
      <c r="J3" s="102"/>
      <c r="K3" s="102"/>
      <c r="L3" s="102"/>
      <c r="M3" s="102"/>
      <c r="N3" s="102"/>
      <c r="O3" s="102"/>
      <c r="P3" s="102"/>
      <c r="Q3" s="102"/>
      <c r="R3" s="102"/>
      <c r="S3" s="102"/>
      <c r="T3" s="102"/>
      <c r="U3" s="102"/>
      <c r="V3" s="102"/>
      <c r="W3" s="102"/>
    </row>
    <row r="4" spans="1:23" s="34" customFormat="1" ht="16.899999999999999">
      <c r="G4" s="104" t="s">
        <v>179</v>
      </c>
      <c r="H4" s="102"/>
      <c r="I4" s="102"/>
      <c r="J4" s="102"/>
      <c r="K4" s="102"/>
      <c r="L4" s="102"/>
      <c r="M4" s="102"/>
      <c r="N4" s="102"/>
      <c r="O4" s="102"/>
      <c r="P4" s="102"/>
      <c r="Q4" s="102"/>
      <c r="R4" s="102"/>
      <c r="S4" s="102"/>
      <c r="T4" s="102"/>
      <c r="U4" s="102"/>
      <c r="V4" s="102"/>
      <c r="W4" s="102"/>
    </row>
    <row r="5" spans="1:23" s="34" customFormat="1" ht="16.899999999999999">
      <c r="G5" s="104" t="s">
        <v>180</v>
      </c>
      <c r="H5" s="102"/>
      <c r="I5" s="102"/>
      <c r="J5" s="102"/>
      <c r="K5" s="102"/>
      <c r="L5" s="102"/>
      <c r="M5" s="102"/>
      <c r="N5" s="102"/>
      <c r="O5" s="102"/>
      <c r="P5" s="102"/>
      <c r="Q5" s="102"/>
      <c r="R5" s="102"/>
      <c r="S5" s="102"/>
      <c r="T5" s="102"/>
      <c r="U5" s="102"/>
      <c r="V5" s="102"/>
      <c r="W5" s="102"/>
    </row>
    <row r="6" spans="1:23" s="34" customFormat="1" ht="16.899999999999999">
      <c r="G6" s="104" t="s">
        <v>196</v>
      </c>
      <c r="H6" s="102"/>
      <c r="I6" s="102"/>
      <c r="J6" s="102"/>
      <c r="K6" s="102"/>
      <c r="L6" s="102"/>
      <c r="M6" s="102"/>
      <c r="N6" s="102"/>
      <c r="O6" s="102"/>
      <c r="P6" s="102"/>
      <c r="Q6" s="102"/>
      <c r="R6" s="102"/>
      <c r="S6" s="102"/>
      <c r="T6" s="102"/>
      <c r="U6" s="102"/>
      <c r="V6" s="102"/>
      <c r="W6" s="102"/>
    </row>
    <row r="7" spans="1:23" s="34" customFormat="1" ht="16.899999999999999">
      <c r="G7" s="104" t="s">
        <v>182</v>
      </c>
      <c r="H7" s="102"/>
      <c r="I7" s="102"/>
      <c r="J7" s="102"/>
      <c r="K7" s="102"/>
      <c r="L7" s="102"/>
      <c r="M7" s="102"/>
      <c r="N7" s="102"/>
      <c r="O7" s="102"/>
      <c r="P7" s="102"/>
      <c r="Q7" s="102"/>
      <c r="R7" s="102"/>
      <c r="S7" s="102"/>
      <c r="T7" s="102"/>
      <c r="U7" s="102"/>
      <c r="V7" s="102"/>
      <c r="W7" s="102"/>
    </row>
    <row r="8" spans="1:23" s="34" customFormat="1" ht="16.899999999999999">
      <c r="G8" s="104" t="s">
        <v>183</v>
      </c>
      <c r="H8" s="102"/>
      <c r="I8" s="102"/>
      <c r="J8" s="102"/>
      <c r="K8" s="102"/>
      <c r="L8" s="102"/>
      <c r="M8" s="102"/>
      <c r="N8" s="102"/>
      <c r="O8" s="102"/>
      <c r="P8" s="102"/>
      <c r="Q8" s="102"/>
      <c r="R8" s="102"/>
      <c r="S8" s="102"/>
      <c r="T8" s="102"/>
      <c r="U8" s="102"/>
      <c r="V8" s="102"/>
      <c r="W8" s="102"/>
    </row>
    <row r="9" spans="1:23" s="34" customFormat="1" ht="16.899999999999999">
      <c r="G9" s="102"/>
      <c r="H9" s="102"/>
      <c r="I9" s="102"/>
      <c r="J9" s="102"/>
      <c r="K9" s="102"/>
      <c r="L9" s="102"/>
      <c r="M9" s="102"/>
      <c r="N9" s="102"/>
      <c r="O9" s="102"/>
      <c r="P9" s="102"/>
      <c r="Q9" s="102"/>
      <c r="R9" s="102"/>
      <c r="S9" s="102"/>
      <c r="T9" s="102"/>
      <c r="U9" s="102"/>
      <c r="V9" s="102"/>
      <c r="W9" s="102"/>
    </row>
    <row r="10" spans="1:23" s="34" customFormat="1" ht="16.899999999999999">
      <c r="G10" s="103" t="s">
        <v>186</v>
      </c>
      <c r="H10"/>
      <c r="I10"/>
      <c r="J10"/>
      <c r="K10"/>
      <c r="L10"/>
      <c r="M10"/>
      <c r="N10"/>
      <c r="O10"/>
      <c r="P10" s="103" t="s">
        <v>187</v>
      </c>
      <c r="Q10"/>
      <c r="R10"/>
      <c r="S10"/>
      <c r="T10"/>
      <c r="U10"/>
      <c r="V10"/>
      <c r="W10"/>
    </row>
    <row r="11" spans="1:23" s="34" customFormat="1">
      <c r="G11"/>
      <c r="H11"/>
      <c r="I11"/>
      <c r="J11"/>
      <c r="K11"/>
      <c r="L11"/>
      <c r="M11"/>
      <c r="N11"/>
      <c r="O11"/>
      <c r="P11"/>
      <c r="Q11"/>
      <c r="R11"/>
      <c r="S11"/>
      <c r="T11"/>
      <c r="U11"/>
      <c r="V11"/>
      <c r="W11"/>
    </row>
    <row r="12" spans="1:23" s="34" customFormat="1"/>
    <row r="13" spans="1:23" s="34" customFormat="1"/>
    <row r="14" spans="1:23" s="34" customFormat="1"/>
    <row r="15" spans="1:23" s="34" customFormat="1"/>
    <row r="16" spans="1:23" s="34" customFormat="1"/>
    <row r="17" spans="16:16" s="34" customFormat="1"/>
    <row r="18" spans="16:16" s="34" customFormat="1"/>
    <row r="19" spans="16:16" s="34" customFormat="1"/>
    <row r="20" spans="16:16" s="34" customFormat="1"/>
    <row r="21" spans="16:16" s="34" customFormat="1"/>
    <row r="22" spans="16:16" s="34" customFormat="1"/>
    <row r="23" spans="16:16" s="34" customFormat="1"/>
    <row r="24" spans="16:16" s="34" customFormat="1"/>
    <row r="25" spans="16:16" s="34" customFormat="1"/>
    <row r="26" spans="16:16" s="34" customFormat="1" ht="16.899999999999999">
      <c r="P26" s="103" t="s">
        <v>188</v>
      </c>
    </row>
    <row r="27" spans="16:16" s="34" customFormat="1"/>
    <row r="28" spans="16:16" s="34" customFormat="1"/>
    <row r="29" spans="16:16" s="34" customFormat="1"/>
    <row r="30" spans="16:16" s="34" customFormat="1"/>
    <row r="31" spans="16:16" s="34" customFormat="1"/>
    <row r="32" spans="16:16" s="34" customFormat="1"/>
    <row r="33" s="34" customFormat="1"/>
    <row r="34" s="34" customFormat="1"/>
    <row r="35" s="34" customFormat="1"/>
    <row r="36" s="34" customFormat="1"/>
    <row r="37" s="34" customFormat="1"/>
    <row r="38" s="34" customFormat="1"/>
    <row r="39" s="34" customFormat="1"/>
    <row r="40" s="34" customFormat="1"/>
    <row r="41" s="34" customFormat="1"/>
    <row r="42" s="34" customFormat="1"/>
    <row r="43" s="34" customFormat="1"/>
    <row r="44" s="34" customFormat="1"/>
    <row r="45" s="34" customFormat="1"/>
    <row r="46" s="34" customFormat="1"/>
    <row r="47" s="34" customFormat="1"/>
    <row r="48" s="34" customFormat="1"/>
    <row r="49" s="34" customFormat="1"/>
    <row r="50" s="34" customFormat="1"/>
    <row r="51" s="34" customFormat="1"/>
    <row r="52" s="34" customFormat="1"/>
    <row r="53" s="34" customFormat="1"/>
    <row r="54" s="34" customFormat="1"/>
    <row r="55" s="34" customFormat="1"/>
    <row r="56" s="34" customFormat="1"/>
    <row r="57" s="34" customFormat="1"/>
    <row r="58" s="34" customFormat="1"/>
    <row r="59" s="34" customFormat="1"/>
    <row r="60" s="34" customFormat="1"/>
    <row r="61" s="34" customFormat="1"/>
    <row r="62" s="34" customFormat="1"/>
    <row r="63" s="34" customFormat="1"/>
    <row r="64" s="34" customFormat="1"/>
    <row r="65" s="34" customFormat="1"/>
    <row r="66" s="34" customFormat="1"/>
    <row r="67" s="34" customFormat="1"/>
    <row r="68" s="34" customFormat="1"/>
    <row r="69" s="34" customFormat="1"/>
    <row r="70" s="34" customFormat="1"/>
    <row r="71" s="34" customFormat="1"/>
    <row r="72" s="34" customFormat="1"/>
    <row r="73" s="34" customFormat="1"/>
    <row r="74" s="34" customFormat="1"/>
    <row r="75" s="34" customFormat="1"/>
    <row r="76" s="34" customFormat="1"/>
    <row r="77" s="34" customFormat="1"/>
    <row r="78" s="34" customFormat="1"/>
    <row r="79" s="34" customFormat="1"/>
    <row r="80" s="34" customFormat="1"/>
    <row r="81" s="34" customFormat="1"/>
    <row r="82" s="34" customFormat="1"/>
    <row r="83" s="34" customFormat="1"/>
    <row r="84" s="34" customFormat="1"/>
    <row r="85" s="34" customFormat="1"/>
    <row r="86" s="34" customFormat="1"/>
    <row r="87" s="34" customFormat="1"/>
    <row r="88" s="34" customFormat="1"/>
    <row r="89" s="34" customFormat="1"/>
    <row r="90" s="34" customFormat="1"/>
    <row r="91" s="34" customFormat="1"/>
    <row r="92" s="34" customFormat="1"/>
    <row r="93" s="34" customFormat="1"/>
    <row r="94" s="34" customFormat="1"/>
    <row r="95" s="34" customFormat="1"/>
    <row r="96" s="34" customFormat="1"/>
    <row r="97" s="34" customFormat="1"/>
    <row r="98" s="34" customFormat="1"/>
    <row r="99" s="34" customFormat="1"/>
    <row r="100" s="34" customFormat="1"/>
    <row r="101" s="34" customFormat="1"/>
    <row r="102" s="34" customFormat="1"/>
    <row r="103" s="34" customFormat="1"/>
    <row r="104" s="34" customFormat="1"/>
    <row r="105" s="34" customFormat="1"/>
    <row r="106" s="34" customFormat="1"/>
    <row r="107" s="34" customFormat="1"/>
    <row r="108" s="34" customFormat="1"/>
    <row r="109" s="34" customFormat="1"/>
    <row r="110" s="34" customFormat="1"/>
    <row r="111" s="34" customFormat="1"/>
    <row r="112" s="34" customFormat="1"/>
    <row r="113" s="34" customFormat="1"/>
    <row r="114" s="34" customFormat="1"/>
    <row r="115" s="34" customFormat="1"/>
    <row r="116" s="34" customFormat="1"/>
    <row r="117" s="34" customFormat="1"/>
    <row r="118" s="34" customFormat="1"/>
    <row r="119" s="34" customFormat="1"/>
    <row r="120" s="34" customFormat="1"/>
    <row r="121" s="34" customFormat="1"/>
    <row r="122" s="34" customFormat="1"/>
    <row r="123" s="34" customFormat="1"/>
    <row r="124" s="34" customFormat="1"/>
    <row r="125" s="34" customFormat="1"/>
    <row r="126" s="34" customFormat="1"/>
    <row r="127" s="34" customFormat="1"/>
    <row r="128" s="34" customFormat="1"/>
    <row r="129" s="34" customFormat="1"/>
    <row r="130" s="34" customFormat="1"/>
    <row r="131" s="34" customFormat="1"/>
    <row r="132" s="34" customFormat="1"/>
    <row r="133" s="34" customFormat="1"/>
    <row r="134" s="34" customFormat="1"/>
    <row r="135" s="34" customFormat="1"/>
    <row r="136" s="34" customFormat="1"/>
    <row r="137" s="34" customFormat="1"/>
    <row r="138" s="34" customFormat="1"/>
    <row r="139" s="34" customFormat="1"/>
    <row r="140" s="34" customFormat="1"/>
    <row r="141" s="34" customFormat="1"/>
    <row r="142" s="34" customFormat="1"/>
    <row r="143" s="34" customFormat="1"/>
    <row r="144" s="34" customFormat="1"/>
    <row r="145" s="34" customFormat="1"/>
    <row r="146" s="34" customFormat="1"/>
    <row r="147" s="34" customFormat="1"/>
    <row r="148" s="34" customFormat="1"/>
    <row r="149" s="34" customFormat="1"/>
    <row r="150" s="34" customFormat="1"/>
    <row r="151" s="34" customFormat="1"/>
    <row r="152" s="34" customFormat="1"/>
    <row r="153" s="34" customFormat="1"/>
    <row r="154" s="34" customFormat="1"/>
    <row r="155" s="34" customFormat="1"/>
    <row r="156" s="34" customFormat="1"/>
    <row r="157" s="34" customFormat="1"/>
    <row r="158" s="34" customFormat="1"/>
    <row r="159" s="34" customFormat="1"/>
    <row r="160" s="34" customFormat="1"/>
    <row r="161" spans="7:23" s="34" customFormat="1"/>
    <row r="162" spans="7:23" s="34" customFormat="1"/>
    <row r="163" spans="7:23" s="34" customFormat="1"/>
    <row r="164" spans="7:23" s="34" customFormat="1"/>
    <row r="165" spans="7:23" s="34" customFormat="1"/>
    <row r="166" spans="7:23" s="34" customFormat="1"/>
    <row r="167" spans="7:23" s="34" customFormat="1"/>
    <row r="168" spans="7:23" s="34" customFormat="1"/>
    <row r="169" spans="7:23" s="34" customFormat="1"/>
    <row r="170" spans="7:23" s="34" customFormat="1"/>
    <row r="171" spans="7:23">
      <c r="G171" s="34"/>
      <c r="H171" s="34"/>
      <c r="I171" s="34"/>
      <c r="J171" s="34"/>
      <c r="K171" s="34"/>
      <c r="L171" s="34"/>
      <c r="M171" s="34"/>
      <c r="N171" s="34"/>
      <c r="O171" s="34"/>
      <c r="P171" s="34"/>
      <c r="Q171" s="34"/>
      <c r="R171" s="34"/>
      <c r="S171" s="34"/>
      <c r="T171" s="34"/>
      <c r="U171" s="34"/>
      <c r="V171" s="34"/>
      <c r="W171" s="34"/>
    </row>
    <row r="172" spans="7:23">
      <c r="G172" s="34"/>
      <c r="H172" s="34"/>
      <c r="I172" s="34"/>
      <c r="J172" s="34"/>
      <c r="K172" s="34"/>
      <c r="L172" s="34"/>
      <c r="M172" s="34"/>
      <c r="N172" s="34"/>
      <c r="O172" s="34"/>
      <c r="P172" s="34"/>
      <c r="Q172" s="34"/>
      <c r="R172" s="34"/>
      <c r="S172" s="34"/>
      <c r="T172" s="34"/>
      <c r="U172" s="34"/>
      <c r="V172" s="34"/>
      <c r="W172" s="34"/>
    </row>
    <row r="173" spans="7:23">
      <c r="G173" s="34"/>
      <c r="H173" s="34"/>
      <c r="I173" s="34"/>
      <c r="J173" s="34"/>
      <c r="K173" s="34"/>
      <c r="L173" s="34"/>
      <c r="M173" s="34"/>
      <c r="N173" s="34"/>
      <c r="O173" s="34"/>
      <c r="P173" s="34"/>
      <c r="Q173" s="34"/>
      <c r="R173" s="34"/>
      <c r="S173" s="34"/>
      <c r="T173" s="34"/>
      <c r="U173" s="34"/>
      <c r="V173" s="34"/>
      <c r="W173" s="34"/>
    </row>
    <row r="174" spans="7:23">
      <c r="G174" s="34"/>
      <c r="H174" s="34"/>
      <c r="I174" s="34"/>
      <c r="J174" s="34"/>
      <c r="K174" s="34"/>
      <c r="L174" s="34"/>
      <c r="M174" s="34"/>
      <c r="N174" s="34"/>
      <c r="O174" s="34"/>
      <c r="P174" s="34"/>
      <c r="Q174" s="34"/>
      <c r="R174" s="34"/>
      <c r="S174" s="34"/>
      <c r="T174" s="34"/>
      <c r="U174" s="34"/>
      <c r="V174" s="34"/>
      <c r="W174" s="34"/>
    </row>
    <row r="175" spans="7:23">
      <c r="G175" s="34"/>
      <c r="H175" s="34"/>
      <c r="I175" s="34"/>
      <c r="J175" s="34"/>
      <c r="K175" s="34"/>
      <c r="L175" s="34"/>
      <c r="M175" s="34"/>
      <c r="N175" s="34"/>
      <c r="O175" s="34"/>
      <c r="P175" s="34"/>
      <c r="Q175" s="34"/>
      <c r="R175" s="34"/>
      <c r="S175" s="34"/>
      <c r="T175" s="34"/>
      <c r="U175" s="34"/>
      <c r="V175" s="34"/>
      <c r="W175" s="34"/>
    </row>
    <row r="176" spans="7:23">
      <c r="G176" s="34"/>
      <c r="H176" s="34"/>
      <c r="I176" s="34"/>
      <c r="J176" s="34"/>
      <c r="K176" s="34"/>
      <c r="L176" s="34"/>
      <c r="M176" s="34"/>
      <c r="N176" s="34"/>
      <c r="O176" s="34"/>
      <c r="P176" s="34"/>
      <c r="Q176" s="34"/>
      <c r="R176" s="34"/>
      <c r="S176" s="34"/>
      <c r="T176" s="34"/>
      <c r="U176" s="34"/>
      <c r="V176" s="34"/>
      <c r="W176" s="34"/>
    </row>
    <row r="177" spans="7:23">
      <c r="G177" s="34"/>
      <c r="H177" s="34"/>
      <c r="I177" s="34"/>
      <c r="J177" s="34"/>
      <c r="K177" s="34"/>
      <c r="L177" s="34"/>
      <c r="M177" s="34"/>
      <c r="N177" s="34"/>
      <c r="O177" s="34"/>
      <c r="P177" s="34"/>
      <c r="Q177" s="34"/>
      <c r="R177" s="34"/>
      <c r="S177" s="34"/>
      <c r="T177" s="34"/>
      <c r="U177" s="34"/>
      <c r="V177" s="34"/>
      <c r="W177" s="34"/>
    </row>
    <row r="178" spans="7:23">
      <c r="G178" s="34"/>
      <c r="H178" s="34"/>
      <c r="I178" s="34"/>
      <c r="J178" s="34"/>
      <c r="K178" s="34"/>
      <c r="L178" s="34"/>
      <c r="M178" s="34"/>
      <c r="N178" s="34"/>
      <c r="O178" s="34"/>
      <c r="P178" s="34"/>
      <c r="Q178" s="34"/>
      <c r="R178" s="34"/>
      <c r="S178" s="34"/>
      <c r="T178" s="34"/>
      <c r="U178" s="34"/>
      <c r="V178" s="34"/>
      <c r="W178" s="34"/>
    </row>
    <row r="179" spans="7:23">
      <c r="G179" s="34"/>
      <c r="H179" s="34"/>
      <c r="I179" s="34"/>
      <c r="J179" s="34"/>
      <c r="K179" s="34"/>
      <c r="L179" s="34"/>
      <c r="M179" s="34"/>
      <c r="N179" s="34"/>
      <c r="O179" s="34"/>
      <c r="P179" s="34"/>
      <c r="Q179" s="34"/>
      <c r="R179" s="34"/>
      <c r="S179" s="34"/>
      <c r="T179" s="34"/>
      <c r="U179" s="34"/>
      <c r="V179" s="34"/>
      <c r="W179" s="34"/>
    </row>
    <row r="180" spans="7:23">
      <c r="G180" s="34"/>
      <c r="H180" s="34"/>
      <c r="I180" s="34"/>
      <c r="J180" s="34"/>
      <c r="K180" s="34"/>
      <c r="L180" s="34"/>
      <c r="M180" s="34"/>
      <c r="N180" s="34"/>
      <c r="O180" s="34"/>
      <c r="P180" s="34"/>
      <c r="Q180" s="34"/>
      <c r="R180" s="34"/>
      <c r="S180" s="34"/>
      <c r="T180" s="34"/>
      <c r="U180" s="34"/>
      <c r="V180" s="34"/>
      <c r="W180" s="34"/>
    </row>
    <row r="181" spans="7:23">
      <c r="G181" s="34"/>
      <c r="H181" s="34"/>
      <c r="I181" s="34"/>
      <c r="J181" s="34"/>
      <c r="K181" s="34"/>
      <c r="L181" s="34"/>
      <c r="M181" s="34"/>
      <c r="N181" s="34"/>
      <c r="O181" s="34"/>
      <c r="P181" s="34"/>
      <c r="Q181" s="34"/>
      <c r="R181" s="34"/>
      <c r="S181" s="34"/>
      <c r="T181" s="34"/>
      <c r="U181" s="34"/>
      <c r="V181" s="34"/>
      <c r="W181" s="34"/>
    </row>
    <row r="182" spans="7:23">
      <c r="G182" s="34"/>
      <c r="H182" s="34"/>
      <c r="I182" s="34"/>
      <c r="J182" s="34"/>
      <c r="K182" s="34"/>
      <c r="L182" s="34"/>
      <c r="M182" s="34"/>
      <c r="N182" s="34"/>
      <c r="O182" s="34"/>
      <c r="P182" s="34"/>
      <c r="Q182" s="34"/>
      <c r="R182" s="34"/>
      <c r="S182" s="34"/>
      <c r="T182" s="34"/>
      <c r="U182" s="34"/>
      <c r="V182" s="34"/>
      <c r="W182" s="34"/>
    </row>
    <row r="183" spans="7:23">
      <c r="G183" s="34"/>
      <c r="H183" s="34"/>
      <c r="I183" s="34"/>
      <c r="J183" s="34"/>
      <c r="K183" s="34"/>
      <c r="L183" s="34"/>
      <c r="M183" s="34"/>
      <c r="N183" s="34"/>
      <c r="O183" s="34"/>
      <c r="P183" s="34"/>
      <c r="Q183" s="34"/>
      <c r="R183" s="34"/>
      <c r="S183" s="34"/>
      <c r="T183" s="34"/>
      <c r="U183" s="34"/>
      <c r="V183" s="34"/>
      <c r="W183" s="34"/>
    </row>
    <row r="184" spans="7:23">
      <c r="G184" s="34"/>
      <c r="H184" s="34"/>
      <c r="I184" s="34"/>
      <c r="J184" s="34"/>
      <c r="K184" s="34"/>
      <c r="L184" s="34"/>
      <c r="M184" s="34"/>
      <c r="N184" s="34"/>
      <c r="O184" s="34"/>
      <c r="P184" s="34"/>
      <c r="Q184" s="34"/>
      <c r="R184" s="34"/>
      <c r="S184" s="34"/>
      <c r="T184" s="34"/>
      <c r="U184" s="34"/>
      <c r="V184" s="34"/>
      <c r="W184" s="34"/>
    </row>
    <row r="185" spans="7:23">
      <c r="G185" s="34"/>
      <c r="H185" s="34"/>
      <c r="I185" s="34"/>
      <c r="J185" s="34"/>
      <c r="K185" s="34"/>
      <c r="L185" s="34"/>
      <c r="M185" s="34"/>
      <c r="N185" s="34"/>
      <c r="O185" s="34"/>
      <c r="P185" s="34"/>
      <c r="Q185" s="34"/>
      <c r="R185" s="34"/>
      <c r="S185" s="34"/>
      <c r="T185" s="34"/>
      <c r="U185" s="34"/>
      <c r="V185" s="34"/>
      <c r="W185" s="34"/>
    </row>
    <row r="186" spans="7:23">
      <c r="G186" s="34"/>
      <c r="H186" s="34"/>
      <c r="I186" s="34"/>
      <c r="J186" s="34"/>
      <c r="K186" s="34"/>
      <c r="L186" s="34"/>
      <c r="M186" s="34"/>
      <c r="N186" s="34"/>
      <c r="O186" s="34"/>
      <c r="P186" s="34"/>
      <c r="Q186" s="34"/>
      <c r="R186" s="34"/>
      <c r="S186" s="34"/>
      <c r="T186" s="34"/>
      <c r="U186" s="34"/>
      <c r="V186" s="34"/>
      <c r="W186" s="34"/>
    </row>
    <row r="187" spans="7:23">
      <c r="G187" s="34"/>
      <c r="H187" s="34"/>
      <c r="I187" s="34"/>
      <c r="J187" s="34"/>
      <c r="K187" s="34"/>
      <c r="L187" s="34"/>
      <c r="M187" s="34"/>
      <c r="N187" s="34"/>
      <c r="O187" s="34"/>
      <c r="P187" s="34"/>
      <c r="Q187" s="34"/>
      <c r="R187" s="34"/>
      <c r="S187" s="34"/>
      <c r="T187" s="34"/>
      <c r="U187" s="34"/>
      <c r="V187" s="34"/>
      <c r="W187" s="34"/>
    </row>
    <row r="188" spans="7:23">
      <c r="G188" s="34"/>
      <c r="H188" s="34"/>
      <c r="I188" s="34"/>
      <c r="J188" s="34"/>
      <c r="K188" s="34"/>
      <c r="L188" s="34"/>
      <c r="M188" s="34"/>
      <c r="N188" s="34"/>
      <c r="O188" s="34"/>
      <c r="P188" s="34"/>
      <c r="Q188" s="34"/>
      <c r="R188" s="34"/>
      <c r="S188" s="34"/>
      <c r="T188" s="34"/>
      <c r="U188" s="34"/>
      <c r="V188" s="34"/>
      <c r="W188" s="34"/>
    </row>
    <row r="189" spans="7:23">
      <c r="G189" s="34"/>
      <c r="H189" s="34"/>
      <c r="I189" s="34"/>
      <c r="J189" s="34"/>
      <c r="K189" s="34"/>
      <c r="L189" s="34"/>
      <c r="M189" s="34"/>
      <c r="N189" s="34"/>
      <c r="O189" s="34"/>
      <c r="P189" s="34"/>
      <c r="Q189" s="34"/>
      <c r="R189" s="34"/>
      <c r="S189" s="34"/>
      <c r="T189" s="34"/>
      <c r="U189" s="34"/>
      <c r="V189" s="34"/>
      <c r="W189" s="34"/>
    </row>
    <row r="190" spans="7:23">
      <c r="G190" s="34"/>
      <c r="H190" s="34"/>
      <c r="I190" s="34"/>
      <c r="J190" s="34"/>
      <c r="K190" s="34"/>
      <c r="L190" s="34"/>
      <c r="M190" s="34"/>
      <c r="N190" s="34"/>
      <c r="O190" s="34"/>
      <c r="P190" s="34"/>
      <c r="Q190" s="34"/>
      <c r="R190" s="34"/>
      <c r="S190" s="34"/>
      <c r="T190" s="34"/>
      <c r="U190" s="34"/>
      <c r="V190" s="34"/>
      <c r="W190" s="34"/>
    </row>
    <row r="191" spans="7:23">
      <c r="G191" s="34"/>
      <c r="H191" s="34"/>
      <c r="I191" s="34"/>
      <c r="J191" s="34"/>
      <c r="K191" s="34"/>
      <c r="L191" s="34"/>
      <c r="M191" s="34"/>
      <c r="N191" s="34"/>
      <c r="O191" s="34"/>
      <c r="P191" s="34"/>
      <c r="Q191" s="34"/>
      <c r="R191" s="34"/>
      <c r="S191" s="34"/>
      <c r="T191" s="34"/>
      <c r="U191" s="34"/>
      <c r="V191" s="34"/>
      <c r="W191" s="34"/>
    </row>
    <row r="192" spans="7:23">
      <c r="G192" s="34"/>
      <c r="H192" s="34"/>
      <c r="I192" s="34"/>
      <c r="J192" s="34"/>
      <c r="K192" s="34"/>
      <c r="L192" s="34"/>
      <c r="M192" s="34"/>
      <c r="N192" s="34"/>
      <c r="O192" s="34"/>
      <c r="P192" s="34"/>
      <c r="Q192" s="34"/>
      <c r="R192" s="34"/>
      <c r="S192" s="34"/>
      <c r="T192" s="34"/>
      <c r="U192" s="34"/>
      <c r="V192" s="34"/>
      <c r="W192" s="34"/>
    </row>
    <row r="193" spans="7:23">
      <c r="G193" s="34"/>
      <c r="H193" s="34"/>
      <c r="I193" s="34"/>
      <c r="J193" s="34"/>
      <c r="K193" s="34"/>
      <c r="L193" s="34"/>
      <c r="M193" s="34"/>
      <c r="N193" s="34"/>
      <c r="O193" s="34"/>
      <c r="P193" s="34"/>
      <c r="Q193" s="34"/>
      <c r="R193" s="34"/>
      <c r="S193" s="34"/>
      <c r="T193" s="34"/>
      <c r="U193" s="34"/>
      <c r="V193" s="34"/>
      <c r="W193" s="34"/>
    </row>
    <row r="194" spans="7:23">
      <c r="G194" s="34"/>
      <c r="H194" s="34"/>
      <c r="I194" s="34"/>
      <c r="J194" s="34"/>
      <c r="K194" s="34"/>
      <c r="L194" s="34"/>
      <c r="M194" s="34"/>
      <c r="N194" s="34"/>
      <c r="O194" s="34"/>
      <c r="P194" s="34"/>
      <c r="Q194" s="34"/>
      <c r="R194" s="34"/>
      <c r="S194" s="34"/>
      <c r="T194" s="34"/>
      <c r="U194" s="34"/>
      <c r="V194" s="34"/>
      <c r="W194" s="34"/>
    </row>
    <row r="195" spans="7:23">
      <c r="G195" s="34"/>
      <c r="H195" s="34"/>
      <c r="I195" s="34"/>
      <c r="J195" s="34"/>
      <c r="K195" s="34"/>
      <c r="L195" s="34"/>
      <c r="M195" s="34"/>
      <c r="N195" s="34"/>
      <c r="O195" s="34"/>
      <c r="P195" s="34"/>
      <c r="Q195" s="34"/>
      <c r="R195" s="34"/>
      <c r="S195" s="34"/>
      <c r="T195" s="34"/>
      <c r="U195" s="34"/>
      <c r="V195" s="34"/>
      <c r="W195" s="34"/>
    </row>
    <row r="196" spans="7:23">
      <c r="G196" s="34"/>
      <c r="H196" s="34"/>
      <c r="I196" s="34"/>
      <c r="J196" s="34"/>
      <c r="K196" s="34"/>
      <c r="L196" s="34"/>
      <c r="M196" s="34"/>
      <c r="N196" s="34"/>
      <c r="O196" s="34"/>
      <c r="P196" s="34"/>
      <c r="Q196" s="34"/>
      <c r="R196" s="34"/>
      <c r="S196" s="34"/>
      <c r="T196" s="34"/>
      <c r="U196" s="34"/>
      <c r="V196" s="34"/>
      <c r="W196" s="34"/>
    </row>
    <row r="197" spans="7:23">
      <c r="G197" s="34"/>
      <c r="H197" s="34"/>
      <c r="I197" s="34"/>
      <c r="J197" s="34"/>
      <c r="K197" s="34"/>
      <c r="L197" s="34"/>
      <c r="M197" s="34"/>
      <c r="N197" s="34"/>
      <c r="O197" s="34"/>
      <c r="P197" s="34"/>
      <c r="Q197" s="34"/>
      <c r="R197" s="34"/>
      <c r="S197" s="34"/>
      <c r="T197" s="34"/>
      <c r="U197" s="34"/>
      <c r="V197" s="34"/>
      <c r="W197" s="34"/>
    </row>
    <row r="198" spans="7:23">
      <c r="G198" s="34"/>
      <c r="H198" s="34"/>
      <c r="I198" s="34"/>
      <c r="J198" s="34"/>
      <c r="K198" s="34"/>
      <c r="L198" s="34"/>
      <c r="M198" s="34"/>
      <c r="N198" s="34"/>
      <c r="O198" s="34"/>
      <c r="P198" s="34"/>
      <c r="Q198" s="34"/>
      <c r="R198" s="34"/>
      <c r="S198" s="34"/>
      <c r="T198" s="34"/>
      <c r="U198" s="34"/>
      <c r="V198" s="34"/>
      <c r="W198" s="34"/>
    </row>
    <row r="199" spans="7:23">
      <c r="G199" s="34"/>
      <c r="H199" s="34"/>
      <c r="I199" s="34"/>
      <c r="J199" s="34"/>
      <c r="K199" s="34"/>
      <c r="L199" s="34"/>
      <c r="M199" s="34"/>
      <c r="N199" s="34"/>
      <c r="O199" s="34"/>
      <c r="P199" s="34"/>
      <c r="Q199" s="34"/>
      <c r="R199" s="34"/>
      <c r="S199" s="34"/>
      <c r="T199" s="34"/>
      <c r="U199" s="34"/>
      <c r="V199" s="34"/>
      <c r="W199" s="34"/>
    </row>
    <row r="200" spans="7:23">
      <c r="G200" s="34"/>
      <c r="H200" s="34"/>
      <c r="I200" s="34"/>
      <c r="J200" s="34"/>
      <c r="K200" s="34"/>
      <c r="L200" s="34"/>
      <c r="M200" s="34"/>
      <c r="N200" s="34"/>
      <c r="O200" s="34"/>
      <c r="P200" s="34"/>
      <c r="Q200" s="34"/>
      <c r="R200" s="34"/>
      <c r="S200" s="34"/>
      <c r="T200" s="34"/>
      <c r="U200" s="34"/>
      <c r="V200" s="34"/>
      <c r="W200" s="34"/>
    </row>
    <row r="201" spans="7:23">
      <c r="G201" s="34"/>
      <c r="H201" s="34"/>
      <c r="I201" s="34"/>
      <c r="J201" s="34"/>
      <c r="K201" s="34"/>
      <c r="L201" s="34"/>
      <c r="M201" s="34"/>
      <c r="N201" s="34"/>
      <c r="O201" s="34"/>
      <c r="P201" s="34"/>
      <c r="Q201" s="34"/>
      <c r="R201" s="34"/>
      <c r="S201" s="34"/>
      <c r="T201" s="34"/>
      <c r="U201" s="34"/>
      <c r="V201" s="34"/>
      <c r="W201" s="34"/>
    </row>
    <row r="202" spans="7:23">
      <c r="G202" s="34"/>
      <c r="H202" s="34"/>
      <c r="I202" s="34"/>
      <c r="J202" s="34"/>
      <c r="K202" s="34"/>
      <c r="L202" s="34"/>
      <c r="M202" s="34"/>
      <c r="N202" s="34"/>
      <c r="O202" s="34"/>
      <c r="P202" s="34"/>
      <c r="Q202" s="34"/>
      <c r="R202" s="34"/>
      <c r="S202" s="34"/>
      <c r="T202" s="34"/>
      <c r="U202" s="34"/>
      <c r="V202" s="34"/>
      <c r="W202" s="34"/>
    </row>
    <row r="203" spans="7:23">
      <c r="G203" s="34"/>
      <c r="H203" s="34"/>
      <c r="I203" s="34"/>
      <c r="J203" s="34"/>
      <c r="K203" s="34"/>
      <c r="L203" s="34"/>
      <c r="M203" s="34"/>
      <c r="N203" s="34"/>
      <c r="O203" s="34"/>
      <c r="P203" s="34"/>
      <c r="Q203" s="34"/>
      <c r="R203" s="34"/>
      <c r="S203" s="34"/>
      <c r="T203" s="34"/>
      <c r="U203" s="34"/>
      <c r="V203" s="34"/>
      <c r="W203" s="34"/>
    </row>
    <row r="204" spans="7:23">
      <c r="G204" s="34"/>
      <c r="H204" s="34"/>
      <c r="I204" s="34"/>
      <c r="J204" s="34"/>
      <c r="K204" s="34"/>
      <c r="L204" s="34"/>
      <c r="M204" s="34"/>
      <c r="N204" s="34"/>
      <c r="O204" s="34"/>
      <c r="P204" s="34"/>
      <c r="Q204" s="34"/>
      <c r="R204" s="34"/>
      <c r="S204" s="34"/>
      <c r="T204" s="34"/>
      <c r="U204" s="34"/>
      <c r="V204" s="34"/>
      <c r="W204" s="34"/>
    </row>
    <row r="205" spans="7:23">
      <c r="G205" s="34"/>
      <c r="H205" s="34"/>
      <c r="I205" s="34"/>
      <c r="J205" s="34"/>
      <c r="K205" s="34"/>
      <c r="L205" s="34"/>
      <c r="M205" s="34"/>
      <c r="N205" s="34"/>
      <c r="O205" s="34"/>
      <c r="P205" s="34"/>
      <c r="Q205" s="34"/>
      <c r="R205" s="34"/>
      <c r="S205" s="34"/>
      <c r="T205" s="34"/>
      <c r="U205" s="34"/>
      <c r="V205" s="34"/>
      <c r="W205" s="34"/>
    </row>
    <row r="206" spans="7:23">
      <c r="G206" s="34"/>
      <c r="H206" s="34"/>
      <c r="I206" s="34"/>
      <c r="J206" s="34"/>
      <c r="K206" s="34"/>
      <c r="L206" s="34"/>
      <c r="M206" s="34"/>
      <c r="N206" s="34"/>
      <c r="O206" s="34"/>
      <c r="P206" s="34"/>
      <c r="Q206" s="34"/>
      <c r="R206" s="34"/>
      <c r="S206" s="34"/>
      <c r="T206" s="34"/>
      <c r="U206" s="34"/>
      <c r="V206" s="34"/>
      <c r="W206" s="34"/>
    </row>
    <row r="207" spans="7:23">
      <c r="G207" s="34"/>
      <c r="H207" s="34"/>
      <c r="I207" s="34"/>
      <c r="J207" s="34"/>
      <c r="K207" s="34"/>
      <c r="L207" s="34"/>
      <c r="M207" s="34"/>
      <c r="N207" s="34"/>
      <c r="O207" s="34"/>
      <c r="P207" s="34"/>
      <c r="Q207" s="34"/>
      <c r="R207" s="34"/>
      <c r="S207" s="34"/>
      <c r="T207" s="34"/>
      <c r="U207" s="34"/>
      <c r="V207" s="34"/>
      <c r="W207" s="34"/>
    </row>
    <row r="208" spans="7:23">
      <c r="G208" s="34"/>
      <c r="H208" s="34"/>
      <c r="I208" s="34"/>
      <c r="J208" s="34"/>
      <c r="K208" s="34"/>
      <c r="L208" s="34"/>
      <c r="M208" s="34"/>
      <c r="N208" s="34"/>
      <c r="O208" s="34"/>
      <c r="P208" s="34"/>
      <c r="Q208" s="34"/>
      <c r="R208" s="34"/>
      <c r="S208" s="34"/>
      <c r="T208" s="34"/>
      <c r="U208" s="34"/>
      <c r="V208" s="34"/>
      <c r="W208" s="34"/>
    </row>
    <row r="209" spans="7:23">
      <c r="G209" s="34"/>
      <c r="H209" s="34"/>
      <c r="I209" s="34"/>
      <c r="J209" s="34"/>
      <c r="K209" s="34"/>
      <c r="L209" s="34"/>
      <c r="M209" s="34"/>
      <c r="N209" s="34"/>
      <c r="O209" s="34"/>
      <c r="P209" s="34"/>
      <c r="Q209" s="34"/>
      <c r="R209" s="34"/>
      <c r="S209" s="34"/>
      <c r="T209" s="34"/>
      <c r="U209" s="34"/>
      <c r="V209" s="34"/>
      <c r="W209" s="34"/>
    </row>
    <row r="210" spans="7:23">
      <c r="G210" s="34"/>
      <c r="H210" s="34"/>
      <c r="I210" s="34"/>
      <c r="J210" s="34"/>
      <c r="K210" s="34"/>
      <c r="L210" s="34"/>
      <c r="M210" s="34"/>
      <c r="N210" s="34"/>
      <c r="O210" s="34"/>
      <c r="P210" s="34"/>
      <c r="Q210" s="34"/>
      <c r="R210" s="34"/>
      <c r="S210" s="34"/>
      <c r="T210" s="34"/>
      <c r="U210" s="34"/>
      <c r="V210" s="34"/>
      <c r="W210" s="34"/>
    </row>
    <row r="211" spans="7:23">
      <c r="G211" s="34"/>
      <c r="H211" s="34"/>
      <c r="I211" s="34"/>
      <c r="J211" s="34"/>
      <c r="K211" s="34"/>
      <c r="L211" s="34"/>
      <c r="M211" s="34"/>
      <c r="N211" s="34"/>
      <c r="O211" s="34"/>
      <c r="P211" s="34"/>
      <c r="Q211" s="34"/>
      <c r="R211" s="34"/>
      <c r="S211" s="34"/>
      <c r="T211" s="34"/>
      <c r="U211" s="34"/>
      <c r="V211" s="34"/>
      <c r="W211" s="34"/>
    </row>
    <row r="212" spans="7:23">
      <c r="G212" s="34"/>
      <c r="H212" s="34"/>
      <c r="I212" s="34"/>
      <c r="J212" s="34"/>
      <c r="K212" s="34"/>
      <c r="L212" s="34"/>
      <c r="M212" s="34"/>
      <c r="N212" s="34"/>
      <c r="O212" s="34"/>
      <c r="P212" s="34"/>
      <c r="Q212" s="34"/>
      <c r="R212" s="34"/>
      <c r="S212" s="34"/>
      <c r="T212" s="34"/>
      <c r="U212" s="34"/>
      <c r="V212" s="34"/>
      <c r="W212" s="34"/>
    </row>
    <row r="213" spans="7:23">
      <c r="G213" s="34"/>
      <c r="H213" s="34"/>
      <c r="I213" s="34"/>
      <c r="J213" s="34"/>
      <c r="K213" s="34"/>
      <c r="L213" s="34"/>
      <c r="M213" s="34"/>
      <c r="N213" s="34"/>
      <c r="O213" s="34"/>
      <c r="P213" s="34"/>
      <c r="Q213" s="34"/>
      <c r="R213" s="34"/>
      <c r="S213" s="34"/>
      <c r="T213" s="34"/>
      <c r="U213" s="34"/>
      <c r="V213" s="34"/>
      <c r="W213" s="34"/>
    </row>
    <row r="214" spans="7:23">
      <c r="G214" s="34"/>
      <c r="H214" s="34"/>
      <c r="I214" s="34"/>
      <c r="J214" s="34"/>
      <c r="K214" s="34"/>
      <c r="L214" s="34"/>
      <c r="M214" s="34"/>
      <c r="N214" s="34"/>
      <c r="O214" s="34"/>
      <c r="P214" s="34"/>
      <c r="Q214" s="34"/>
      <c r="R214" s="34"/>
      <c r="S214" s="34"/>
      <c r="T214" s="34"/>
      <c r="U214" s="34"/>
      <c r="V214" s="34"/>
      <c r="W214" s="34"/>
    </row>
    <row r="215" spans="7:23">
      <c r="G215" s="34"/>
      <c r="H215" s="34"/>
      <c r="I215" s="34"/>
      <c r="J215" s="34"/>
      <c r="K215" s="34"/>
      <c r="L215" s="34"/>
      <c r="M215" s="34"/>
      <c r="N215" s="34"/>
      <c r="O215" s="34"/>
      <c r="P215" s="34"/>
      <c r="Q215" s="34"/>
      <c r="R215" s="34"/>
      <c r="S215" s="34"/>
      <c r="T215" s="34"/>
      <c r="U215" s="34"/>
      <c r="V215" s="34"/>
      <c r="W215" s="34"/>
    </row>
    <row r="216" spans="7:23">
      <c r="G216" s="34"/>
      <c r="H216" s="34"/>
      <c r="I216" s="34"/>
      <c r="J216" s="34"/>
      <c r="K216" s="34"/>
      <c r="L216" s="34"/>
      <c r="M216" s="34"/>
      <c r="N216" s="34"/>
      <c r="O216" s="34"/>
      <c r="P216" s="34"/>
      <c r="Q216" s="34"/>
      <c r="R216" s="34"/>
      <c r="S216" s="34"/>
      <c r="T216" s="34"/>
      <c r="U216" s="34"/>
      <c r="V216" s="34"/>
      <c r="W216" s="34"/>
    </row>
    <row r="217" spans="7:23">
      <c r="G217" s="34"/>
      <c r="H217" s="34"/>
      <c r="I217" s="34"/>
      <c r="J217" s="34"/>
      <c r="K217" s="34"/>
      <c r="L217" s="34"/>
      <c r="M217" s="34"/>
      <c r="N217" s="34"/>
      <c r="O217" s="34"/>
      <c r="P217" s="34"/>
      <c r="Q217" s="34"/>
      <c r="R217" s="34"/>
      <c r="S217" s="34"/>
      <c r="T217" s="34"/>
      <c r="U217" s="34"/>
      <c r="V217" s="34"/>
      <c r="W217" s="34"/>
    </row>
    <row r="218" spans="7:23">
      <c r="G218" s="34"/>
      <c r="H218" s="34"/>
      <c r="I218" s="34"/>
      <c r="J218" s="34"/>
      <c r="K218" s="34"/>
      <c r="L218" s="34"/>
      <c r="M218" s="34"/>
      <c r="N218" s="34"/>
      <c r="O218" s="34"/>
      <c r="P218" s="34"/>
      <c r="Q218" s="34"/>
      <c r="R218" s="34"/>
      <c r="S218" s="34"/>
      <c r="T218" s="34"/>
      <c r="U218" s="34"/>
      <c r="V218" s="34"/>
      <c r="W218" s="34"/>
    </row>
    <row r="219" spans="7:23">
      <c r="G219" s="34"/>
      <c r="H219" s="34"/>
      <c r="I219" s="34"/>
      <c r="J219" s="34"/>
      <c r="K219" s="34"/>
      <c r="L219" s="34"/>
      <c r="M219" s="34"/>
      <c r="N219" s="34"/>
      <c r="O219" s="34"/>
      <c r="P219" s="34"/>
      <c r="Q219" s="34"/>
      <c r="R219" s="34"/>
      <c r="S219" s="34"/>
      <c r="T219" s="34"/>
      <c r="U219" s="34"/>
      <c r="V219" s="34"/>
      <c r="W219" s="34"/>
    </row>
    <row r="220" spans="7:23">
      <c r="G220" s="34"/>
      <c r="H220" s="34"/>
      <c r="I220" s="34"/>
      <c r="J220" s="34"/>
      <c r="K220" s="34"/>
      <c r="L220" s="34"/>
      <c r="M220" s="34"/>
      <c r="N220" s="34"/>
      <c r="O220" s="34"/>
      <c r="P220" s="34"/>
      <c r="Q220" s="34"/>
      <c r="R220" s="34"/>
      <c r="S220" s="34"/>
      <c r="T220" s="34"/>
      <c r="U220" s="34"/>
      <c r="V220" s="34"/>
      <c r="W220" s="34"/>
    </row>
    <row r="221" spans="7:23">
      <c r="G221" s="34"/>
      <c r="H221" s="34"/>
      <c r="I221" s="34"/>
      <c r="J221" s="34"/>
      <c r="K221" s="34"/>
      <c r="L221" s="34"/>
      <c r="M221" s="34"/>
      <c r="N221" s="34"/>
      <c r="O221" s="34"/>
      <c r="P221" s="34"/>
      <c r="Q221" s="34"/>
      <c r="R221" s="34"/>
      <c r="S221" s="34"/>
      <c r="T221" s="34"/>
      <c r="U221" s="34"/>
      <c r="V221" s="34"/>
      <c r="W221" s="34"/>
    </row>
    <row r="222" spans="7:23">
      <c r="G222" s="34"/>
      <c r="H222" s="34"/>
      <c r="I222" s="34"/>
      <c r="J222" s="34"/>
      <c r="K222" s="34"/>
      <c r="L222" s="34"/>
      <c r="M222" s="34"/>
      <c r="N222" s="34"/>
      <c r="O222" s="34"/>
      <c r="P222" s="34"/>
      <c r="Q222" s="34"/>
      <c r="R222" s="34"/>
      <c r="S222" s="34"/>
      <c r="T222" s="34"/>
      <c r="U222" s="34"/>
      <c r="V222" s="34"/>
      <c r="W222" s="34"/>
    </row>
    <row r="223" spans="7:23">
      <c r="G223" s="34"/>
      <c r="H223" s="34"/>
      <c r="I223" s="34"/>
      <c r="J223" s="34"/>
      <c r="K223" s="34"/>
      <c r="L223" s="34"/>
      <c r="M223" s="34"/>
      <c r="N223" s="34"/>
      <c r="O223" s="34"/>
      <c r="P223" s="34"/>
      <c r="Q223" s="34"/>
      <c r="R223" s="34"/>
      <c r="S223" s="34"/>
      <c r="T223" s="34"/>
      <c r="U223" s="34"/>
      <c r="V223" s="34"/>
      <c r="W223" s="34"/>
    </row>
    <row r="224" spans="7:23">
      <c r="G224" s="34"/>
      <c r="H224" s="34"/>
      <c r="I224" s="34"/>
      <c r="J224" s="34"/>
      <c r="K224" s="34"/>
      <c r="L224" s="34"/>
      <c r="M224" s="34"/>
      <c r="N224" s="34"/>
      <c r="O224" s="34"/>
      <c r="P224" s="34"/>
      <c r="Q224" s="34"/>
      <c r="R224" s="34"/>
      <c r="S224" s="34"/>
      <c r="T224" s="34"/>
      <c r="U224" s="34"/>
      <c r="V224" s="34"/>
      <c r="W224" s="34"/>
    </row>
    <row r="225" spans="7:23">
      <c r="G225" s="34"/>
      <c r="H225" s="34"/>
      <c r="I225" s="34"/>
      <c r="J225" s="34"/>
      <c r="K225" s="34"/>
      <c r="L225" s="34"/>
      <c r="M225" s="34"/>
      <c r="N225" s="34"/>
      <c r="O225" s="34"/>
      <c r="P225" s="34"/>
      <c r="Q225" s="34"/>
      <c r="R225" s="34"/>
      <c r="S225" s="34"/>
      <c r="T225" s="34"/>
      <c r="U225" s="34"/>
      <c r="V225" s="34"/>
      <c r="W225" s="34"/>
    </row>
    <row r="226" spans="7:23">
      <c r="G226" s="34"/>
      <c r="H226" s="34"/>
      <c r="I226" s="34"/>
      <c r="J226" s="34"/>
      <c r="K226" s="34"/>
      <c r="L226" s="34"/>
      <c r="M226" s="34"/>
      <c r="N226" s="34"/>
      <c r="O226" s="34"/>
      <c r="P226" s="34"/>
      <c r="Q226" s="34"/>
      <c r="R226" s="34"/>
      <c r="S226" s="34"/>
      <c r="T226" s="34"/>
      <c r="U226" s="34"/>
      <c r="V226" s="34"/>
      <c r="W226" s="34"/>
    </row>
    <row r="227" spans="7:23">
      <c r="G227" s="34"/>
      <c r="H227" s="34"/>
      <c r="I227" s="34"/>
      <c r="J227" s="34"/>
      <c r="K227" s="34"/>
      <c r="L227" s="34"/>
      <c r="M227" s="34"/>
      <c r="N227" s="34"/>
      <c r="O227" s="34"/>
      <c r="P227" s="34"/>
      <c r="Q227" s="34"/>
      <c r="R227" s="34"/>
      <c r="S227" s="34"/>
      <c r="T227" s="34"/>
      <c r="U227" s="34"/>
      <c r="V227" s="34"/>
      <c r="W227" s="34"/>
    </row>
    <row r="228" spans="7:23">
      <c r="G228" s="34"/>
      <c r="H228" s="34"/>
      <c r="I228" s="34"/>
      <c r="J228" s="34"/>
      <c r="K228" s="34"/>
      <c r="L228" s="34"/>
      <c r="M228" s="34"/>
      <c r="N228" s="34"/>
      <c r="O228" s="34"/>
      <c r="P228" s="34"/>
      <c r="Q228" s="34"/>
      <c r="R228" s="34"/>
      <c r="S228" s="34"/>
      <c r="T228" s="34"/>
      <c r="U228" s="34"/>
      <c r="V228" s="34"/>
      <c r="W228" s="34"/>
    </row>
    <row r="229" spans="7:23">
      <c r="G229" s="34"/>
      <c r="H229" s="34"/>
      <c r="I229" s="34"/>
      <c r="J229" s="34"/>
      <c r="K229" s="34"/>
      <c r="L229" s="34"/>
      <c r="M229" s="34"/>
      <c r="N229" s="34"/>
      <c r="O229" s="34"/>
      <c r="P229" s="34"/>
      <c r="Q229" s="34"/>
      <c r="R229" s="34"/>
      <c r="S229" s="34"/>
      <c r="T229" s="34"/>
      <c r="U229" s="34"/>
      <c r="V229" s="34"/>
      <c r="W229" s="34"/>
    </row>
    <row r="230" spans="7:23">
      <c r="G230" s="34"/>
      <c r="H230" s="34"/>
      <c r="I230" s="34"/>
      <c r="J230" s="34"/>
      <c r="K230" s="34"/>
      <c r="L230" s="34"/>
      <c r="M230" s="34"/>
      <c r="N230" s="34"/>
      <c r="O230" s="34"/>
      <c r="P230" s="34"/>
      <c r="Q230" s="34"/>
      <c r="R230" s="34"/>
      <c r="S230" s="34"/>
      <c r="T230" s="34"/>
      <c r="U230" s="34"/>
      <c r="V230" s="34"/>
      <c r="W230" s="34"/>
    </row>
    <row r="231" spans="7:23">
      <c r="G231" s="34"/>
      <c r="H231" s="34"/>
      <c r="I231" s="34"/>
      <c r="J231" s="34"/>
      <c r="K231" s="34"/>
      <c r="L231" s="34"/>
      <c r="M231" s="34"/>
      <c r="N231" s="34"/>
      <c r="O231" s="34"/>
      <c r="P231" s="34"/>
      <c r="Q231" s="34"/>
      <c r="R231" s="34"/>
      <c r="S231" s="34"/>
      <c r="T231" s="34"/>
      <c r="U231" s="34"/>
      <c r="V231" s="34"/>
      <c r="W231" s="34"/>
    </row>
    <row r="232" spans="7:23">
      <c r="G232" s="34"/>
      <c r="H232" s="34"/>
      <c r="I232" s="34"/>
      <c r="J232" s="34"/>
      <c r="K232" s="34"/>
      <c r="L232" s="34"/>
      <c r="M232" s="34"/>
      <c r="N232" s="34"/>
      <c r="O232" s="34"/>
      <c r="P232" s="34"/>
      <c r="Q232" s="34"/>
      <c r="R232" s="34"/>
      <c r="S232" s="34"/>
      <c r="T232" s="34"/>
      <c r="U232" s="34"/>
      <c r="V232" s="34"/>
      <c r="W232" s="34"/>
    </row>
    <row r="233" spans="7:23">
      <c r="G233" s="34"/>
      <c r="H233" s="34"/>
      <c r="I233" s="34"/>
      <c r="J233" s="34"/>
      <c r="K233" s="34"/>
      <c r="L233" s="34"/>
      <c r="M233" s="34"/>
      <c r="N233" s="34"/>
      <c r="O233" s="34"/>
      <c r="P233" s="34"/>
      <c r="Q233" s="34"/>
      <c r="R233" s="34"/>
      <c r="S233" s="34"/>
      <c r="T233" s="34"/>
      <c r="U233" s="34"/>
      <c r="V233" s="34"/>
      <c r="W233" s="34"/>
    </row>
    <row r="234" spans="7:23">
      <c r="G234" s="34"/>
      <c r="H234" s="34"/>
      <c r="I234" s="34"/>
      <c r="J234" s="34"/>
      <c r="K234" s="34"/>
      <c r="L234" s="34"/>
      <c r="M234" s="34"/>
      <c r="N234" s="34"/>
      <c r="O234" s="34"/>
      <c r="P234" s="34"/>
      <c r="Q234" s="34"/>
      <c r="R234" s="34"/>
      <c r="S234" s="34"/>
      <c r="T234" s="34"/>
      <c r="U234" s="34"/>
      <c r="V234" s="34"/>
      <c r="W234" s="34"/>
    </row>
    <row r="235" spans="7:23">
      <c r="G235" s="34"/>
      <c r="H235" s="34"/>
      <c r="I235" s="34"/>
      <c r="J235" s="34"/>
      <c r="K235" s="34"/>
      <c r="L235" s="34"/>
      <c r="M235" s="34"/>
      <c r="N235" s="34"/>
      <c r="O235" s="34"/>
      <c r="P235" s="34"/>
      <c r="Q235" s="34"/>
      <c r="R235" s="34"/>
      <c r="S235" s="34"/>
      <c r="T235" s="34"/>
      <c r="U235" s="34"/>
      <c r="V235" s="34"/>
      <c r="W235" s="34"/>
    </row>
    <row r="236" spans="7:23">
      <c r="G236" s="34"/>
      <c r="H236" s="34"/>
      <c r="I236" s="34"/>
      <c r="J236" s="34"/>
      <c r="K236" s="34"/>
      <c r="L236" s="34"/>
      <c r="M236" s="34"/>
      <c r="N236" s="34"/>
      <c r="O236" s="34"/>
      <c r="P236" s="34"/>
      <c r="Q236" s="34"/>
      <c r="R236" s="34"/>
      <c r="S236" s="34"/>
      <c r="T236" s="34"/>
      <c r="U236" s="34"/>
      <c r="V236" s="34"/>
      <c r="W236" s="34"/>
    </row>
    <row r="237" spans="7:23">
      <c r="G237" s="34"/>
      <c r="H237" s="34"/>
      <c r="I237" s="34"/>
      <c r="J237" s="34"/>
      <c r="K237" s="34"/>
      <c r="L237" s="34"/>
      <c r="M237" s="34"/>
      <c r="N237" s="34"/>
      <c r="O237" s="34"/>
      <c r="P237" s="34"/>
      <c r="Q237" s="34"/>
      <c r="R237" s="34"/>
      <c r="S237" s="34"/>
      <c r="T237" s="34"/>
      <c r="U237" s="34"/>
      <c r="V237" s="34"/>
      <c r="W237" s="34"/>
    </row>
    <row r="238" spans="7:23">
      <c r="G238" s="34"/>
      <c r="H238" s="34"/>
      <c r="I238" s="34"/>
      <c r="J238" s="34"/>
      <c r="K238" s="34"/>
      <c r="L238" s="34"/>
      <c r="M238" s="34"/>
      <c r="N238" s="34"/>
      <c r="O238" s="34"/>
      <c r="P238" s="34"/>
      <c r="Q238" s="34"/>
      <c r="R238" s="34"/>
      <c r="S238" s="34"/>
      <c r="T238" s="34"/>
      <c r="U238" s="34"/>
      <c r="V238" s="34"/>
      <c r="W238" s="34"/>
    </row>
    <row r="239" spans="7:23">
      <c r="G239" s="34"/>
      <c r="H239" s="34"/>
      <c r="I239" s="34"/>
      <c r="J239" s="34"/>
      <c r="K239" s="34"/>
      <c r="L239" s="34"/>
      <c r="M239" s="34"/>
      <c r="N239" s="34"/>
      <c r="O239" s="34"/>
      <c r="P239" s="34"/>
      <c r="Q239" s="34"/>
      <c r="R239" s="34"/>
      <c r="S239" s="34"/>
      <c r="T239" s="34"/>
      <c r="U239" s="34"/>
      <c r="V239" s="34"/>
      <c r="W239" s="34"/>
    </row>
    <row r="240" spans="7:23">
      <c r="G240" s="34"/>
      <c r="H240" s="34"/>
      <c r="I240" s="34"/>
      <c r="J240" s="34"/>
      <c r="K240" s="34"/>
      <c r="L240" s="34"/>
      <c r="M240" s="34"/>
      <c r="N240" s="34"/>
      <c r="O240" s="34"/>
      <c r="P240" s="34"/>
      <c r="Q240" s="34"/>
      <c r="R240" s="34"/>
      <c r="S240" s="34"/>
      <c r="T240" s="34"/>
      <c r="U240" s="34"/>
      <c r="V240" s="34"/>
      <c r="W240" s="34"/>
    </row>
    <row r="241" spans="7:23">
      <c r="G241" s="34"/>
      <c r="H241" s="34"/>
      <c r="I241" s="34"/>
      <c r="J241" s="34"/>
      <c r="K241" s="34"/>
      <c r="L241" s="34"/>
      <c r="M241" s="34"/>
      <c r="N241" s="34"/>
      <c r="O241" s="34"/>
      <c r="P241" s="34"/>
      <c r="Q241" s="34"/>
      <c r="R241" s="34"/>
      <c r="S241" s="34"/>
      <c r="T241" s="34"/>
      <c r="U241" s="34"/>
      <c r="V241" s="34"/>
      <c r="W241" s="34"/>
    </row>
    <row r="242" spans="7:23">
      <c r="G242" s="34"/>
      <c r="H242" s="34"/>
      <c r="I242" s="34"/>
      <c r="J242" s="34"/>
      <c r="K242" s="34"/>
      <c r="L242" s="34"/>
      <c r="M242" s="34"/>
      <c r="N242" s="34"/>
      <c r="O242" s="34"/>
      <c r="P242" s="34"/>
      <c r="Q242" s="34"/>
      <c r="R242" s="34"/>
      <c r="S242" s="34"/>
      <c r="T242" s="34"/>
      <c r="U242" s="34"/>
      <c r="V242" s="34"/>
      <c r="W242" s="34"/>
    </row>
    <row r="243" spans="7:23">
      <c r="G243" s="34"/>
      <c r="H243" s="34"/>
      <c r="I243" s="34"/>
      <c r="J243" s="34"/>
      <c r="K243" s="34"/>
      <c r="L243" s="34"/>
      <c r="M243" s="34"/>
      <c r="N243" s="34"/>
      <c r="O243" s="34"/>
      <c r="P243" s="34"/>
      <c r="Q243" s="34"/>
      <c r="R243" s="34"/>
      <c r="S243" s="34"/>
      <c r="T243" s="34"/>
      <c r="U243" s="34"/>
      <c r="V243" s="34"/>
      <c r="W243" s="34"/>
    </row>
    <row r="244" spans="7:23">
      <c r="G244" s="34"/>
      <c r="H244" s="34"/>
      <c r="I244" s="34"/>
      <c r="J244" s="34"/>
      <c r="K244" s="34"/>
      <c r="L244" s="34"/>
      <c r="M244" s="34"/>
      <c r="N244" s="34"/>
      <c r="O244" s="34"/>
      <c r="P244" s="34"/>
      <c r="Q244" s="34"/>
      <c r="R244" s="34"/>
      <c r="S244" s="34"/>
      <c r="T244" s="34"/>
      <c r="U244" s="34"/>
      <c r="V244" s="34"/>
      <c r="W244" s="34"/>
    </row>
    <row r="245" spans="7:23">
      <c r="G245" s="34"/>
      <c r="H245" s="34"/>
      <c r="I245" s="34"/>
      <c r="J245" s="34"/>
      <c r="K245" s="34"/>
      <c r="L245" s="34"/>
      <c r="M245" s="34"/>
      <c r="N245" s="34"/>
      <c r="O245" s="34"/>
      <c r="P245" s="34"/>
      <c r="Q245" s="34"/>
      <c r="R245" s="34"/>
      <c r="S245" s="34"/>
      <c r="T245" s="34"/>
      <c r="U245" s="34"/>
      <c r="V245" s="34"/>
      <c r="W245" s="34"/>
    </row>
    <row r="246" spans="7:23">
      <c r="G246" s="34"/>
      <c r="H246" s="34"/>
      <c r="I246" s="34"/>
      <c r="J246" s="34"/>
      <c r="K246" s="34"/>
      <c r="L246" s="34"/>
      <c r="M246" s="34"/>
      <c r="N246" s="34"/>
      <c r="O246" s="34"/>
      <c r="P246" s="34"/>
      <c r="Q246" s="34"/>
      <c r="R246" s="34"/>
      <c r="S246" s="34"/>
      <c r="T246" s="34"/>
      <c r="U246" s="34"/>
      <c r="V246" s="34"/>
      <c r="W246" s="34"/>
    </row>
    <row r="247" spans="7:23">
      <c r="G247" s="34"/>
      <c r="H247" s="34"/>
      <c r="I247" s="34"/>
      <c r="J247" s="34"/>
      <c r="K247" s="34"/>
      <c r="L247" s="34"/>
      <c r="M247" s="34"/>
      <c r="N247" s="34"/>
      <c r="O247" s="34"/>
      <c r="P247" s="34"/>
      <c r="Q247" s="34"/>
      <c r="R247" s="34"/>
      <c r="S247" s="34"/>
      <c r="T247" s="34"/>
      <c r="U247" s="34"/>
      <c r="V247" s="34"/>
      <c r="W247" s="34"/>
    </row>
    <row r="248" spans="7:23">
      <c r="G248" s="34"/>
      <c r="H248" s="34"/>
      <c r="I248" s="34"/>
      <c r="J248" s="34"/>
      <c r="K248" s="34"/>
      <c r="L248" s="34"/>
      <c r="M248" s="34"/>
      <c r="N248" s="34"/>
      <c r="O248" s="34"/>
      <c r="P248" s="34"/>
      <c r="Q248" s="34"/>
      <c r="R248" s="34"/>
      <c r="S248" s="34"/>
      <c r="T248" s="34"/>
      <c r="U248" s="34"/>
      <c r="V248" s="34"/>
      <c r="W248" s="34"/>
    </row>
    <row r="249" spans="7:23">
      <c r="G249" s="34"/>
      <c r="H249" s="34"/>
      <c r="I249" s="34"/>
      <c r="J249" s="34"/>
      <c r="K249" s="34"/>
      <c r="L249" s="34"/>
      <c r="M249" s="34"/>
      <c r="N249" s="34"/>
      <c r="O249" s="34"/>
      <c r="P249" s="34"/>
      <c r="Q249" s="34"/>
      <c r="R249" s="34"/>
      <c r="S249" s="34"/>
      <c r="T249" s="34"/>
      <c r="U249" s="34"/>
      <c r="V249" s="34"/>
      <c r="W249" s="34"/>
    </row>
    <row r="250" spans="7:23">
      <c r="G250" s="34"/>
      <c r="H250" s="34"/>
      <c r="I250" s="34"/>
      <c r="J250" s="34"/>
      <c r="K250" s="34"/>
      <c r="L250" s="34"/>
      <c r="M250" s="34"/>
      <c r="N250" s="34"/>
      <c r="O250" s="34"/>
      <c r="P250" s="34"/>
      <c r="Q250" s="34"/>
      <c r="R250" s="34"/>
      <c r="S250" s="34"/>
      <c r="T250" s="34"/>
      <c r="U250" s="34"/>
      <c r="V250" s="34"/>
      <c r="W250" s="34"/>
    </row>
    <row r="251" spans="7:23">
      <c r="G251" s="34"/>
      <c r="H251" s="34"/>
      <c r="I251" s="34"/>
      <c r="J251" s="34"/>
      <c r="K251" s="34"/>
      <c r="L251" s="34"/>
      <c r="M251" s="34"/>
      <c r="N251" s="34"/>
      <c r="O251" s="34"/>
      <c r="P251" s="34"/>
      <c r="Q251" s="34"/>
      <c r="R251" s="34"/>
      <c r="S251" s="34"/>
      <c r="T251" s="34"/>
      <c r="U251" s="34"/>
      <c r="V251" s="34"/>
      <c r="W251" s="34"/>
    </row>
    <row r="252" spans="7:23">
      <c r="G252" s="34"/>
      <c r="H252" s="34"/>
      <c r="I252" s="34"/>
      <c r="J252" s="34"/>
      <c r="K252" s="34"/>
      <c r="L252" s="34"/>
      <c r="M252" s="34"/>
      <c r="N252" s="34"/>
      <c r="O252" s="34"/>
      <c r="P252" s="34"/>
      <c r="Q252" s="34"/>
      <c r="R252" s="34"/>
      <c r="S252" s="34"/>
      <c r="T252" s="34"/>
      <c r="U252" s="34"/>
      <c r="V252" s="34"/>
      <c r="W252" s="34"/>
    </row>
    <row r="253" spans="7:23">
      <c r="G253" s="34"/>
      <c r="H253" s="34"/>
      <c r="I253" s="34"/>
      <c r="J253" s="34"/>
      <c r="K253" s="34"/>
      <c r="L253" s="34"/>
      <c r="M253" s="34"/>
      <c r="N253" s="34"/>
      <c r="O253" s="34"/>
      <c r="P253" s="34"/>
      <c r="Q253" s="34"/>
      <c r="R253" s="34"/>
      <c r="S253" s="34"/>
      <c r="T253" s="34"/>
      <c r="U253" s="34"/>
      <c r="V253" s="34"/>
      <c r="W253" s="34"/>
    </row>
    <row r="254" spans="7:23">
      <c r="G254" s="34"/>
      <c r="H254" s="34"/>
      <c r="I254" s="34"/>
      <c r="J254" s="34"/>
      <c r="K254" s="34"/>
      <c r="L254" s="34"/>
      <c r="M254" s="34"/>
      <c r="N254" s="34"/>
      <c r="O254" s="34"/>
      <c r="P254" s="34"/>
      <c r="Q254" s="34"/>
      <c r="R254" s="34"/>
      <c r="S254" s="34"/>
      <c r="T254" s="34"/>
      <c r="U254" s="34"/>
      <c r="V254" s="34"/>
      <c r="W254" s="34"/>
    </row>
    <row r="255" spans="7:23">
      <c r="G255" s="34"/>
      <c r="H255" s="34"/>
      <c r="I255" s="34"/>
      <c r="J255" s="34"/>
      <c r="K255" s="34"/>
      <c r="L255" s="34"/>
      <c r="M255" s="34"/>
      <c r="N255" s="34"/>
      <c r="O255" s="34"/>
      <c r="P255" s="34"/>
      <c r="Q255" s="34"/>
      <c r="R255" s="34"/>
      <c r="S255" s="34"/>
      <c r="T255" s="34"/>
      <c r="U255" s="34"/>
      <c r="V255" s="34"/>
      <c r="W255" s="34"/>
    </row>
    <row r="256" spans="7:23">
      <c r="G256" s="34"/>
      <c r="H256" s="34"/>
      <c r="I256" s="34"/>
      <c r="J256" s="34"/>
      <c r="K256" s="34"/>
      <c r="L256" s="34"/>
      <c r="M256" s="34"/>
      <c r="N256" s="34"/>
      <c r="O256" s="34"/>
      <c r="P256" s="34"/>
      <c r="Q256" s="34"/>
      <c r="R256" s="34"/>
      <c r="S256" s="34"/>
      <c r="T256" s="34"/>
      <c r="U256" s="34"/>
      <c r="V256" s="34"/>
      <c r="W256" s="34"/>
    </row>
    <row r="257" spans="7:23">
      <c r="G257" s="34"/>
      <c r="H257" s="34"/>
      <c r="I257" s="34"/>
      <c r="J257" s="34"/>
      <c r="K257" s="34"/>
      <c r="L257" s="34"/>
      <c r="M257" s="34"/>
      <c r="N257" s="34"/>
      <c r="O257" s="34"/>
      <c r="P257" s="34"/>
      <c r="Q257" s="34"/>
      <c r="R257" s="34"/>
      <c r="S257" s="34"/>
      <c r="T257" s="34"/>
      <c r="U257" s="34"/>
      <c r="V257" s="34"/>
      <c r="W257" s="34"/>
    </row>
    <row r="258" spans="7:23">
      <c r="G258" s="34"/>
      <c r="H258" s="34"/>
      <c r="I258" s="34"/>
      <c r="J258" s="34"/>
      <c r="K258" s="34"/>
      <c r="L258" s="34"/>
      <c r="M258" s="34"/>
      <c r="N258" s="34"/>
      <c r="O258" s="34"/>
      <c r="P258" s="34"/>
      <c r="Q258" s="34"/>
      <c r="R258" s="34"/>
      <c r="S258" s="34"/>
      <c r="T258" s="34"/>
      <c r="U258" s="34"/>
      <c r="V258" s="34"/>
      <c r="W258" s="34"/>
    </row>
    <row r="259" spans="7:23">
      <c r="G259" s="34"/>
      <c r="H259" s="34"/>
      <c r="I259" s="34"/>
      <c r="J259" s="34"/>
      <c r="K259" s="34"/>
      <c r="L259" s="34"/>
      <c r="M259" s="34"/>
      <c r="N259" s="34"/>
      <c r="O259" s="34"/>
      <c r="P259" s="34"/>
      <c r="Q259" s="34"/>
      <c r="R259" s="34"/>
      <c r="S259" s="34"/>
      <c r="T259" s="34"/>
      <c r="U259" s="34"/>
      <c r="V259" s="34"/>
      <c r="W259" s="34"/>
    </row>
    <row r="260" spans="7:23">
      <c r="G260" s="34"/>
      <c r="H260" s="34"/>
      <c r="I260" s="34"/>
      <c r="J260" s="34"/>
      <c r="K260" s="34"/>
      <c r="L260" s="34"/>
      <c r="M260" s="34"/>
      <c r="N260" s="34"/>
      <c r="O260" s="34"/>
      <c r="P260" s="34"/>
      <c r="Q260" s="34"/>
      <c r="R260" s="34"/>
      <c r="S260" s="34"/>
      <c r="T260" s="34"/>
      <c r="U260" s="34"/>
      <c r="V260" s="34"/>
      <c r="W260" s="34"/>
    </row>
    <row r="261" spans="7:23">
      <c r="G261" s="34"/>
      <c r="H261" s="34"/>
      <c r="I261" s="34"/>
      <c r="J261" s="34"/>
      <c r="K261" s="34"/>
      <c r="L261" s="34"/>
      <c r="M261" s="34"/>
      <c r="N261" s="34"/>
      <c r="O261" s="34"/>
      <c r="P261" s="34"/>
      <c r="Q261" s="34"/>
      <c r="R261" s="34"/>
      <c r="S261" s="34"/>
      <c r="T261" s="34"/>
      <c r="U261" s="34"/>
      <c r="V261" s="34"/>
      <c r="W261" s="34"/>
    </row>
    <row r="262" spans="7:23">
      <c r="G262" s="34"/>
      <c r="H262" s="34"/>
      <c r="I262" s="34"/>
      <c r="J262" s="34"/>
      <c r="K262" s="34"/>
      <c r="L262" s="34"/>
      <c r="M262" s="34"/>
      <c r="N262" s="34"/>
      <c r="O262" s="34"/>
      <c r="P262" s="34"/>
      <c r="Q262" s="34"/>
      <c r="R262" s="34"/>
      <c r="S262" s="34"/>
      <c r="T262" s="34"/>
      <c r="U262" s="34"/>
      <c r="V262" s="34"/>
      <c r="W262" s="34"/>
    </row>
    <row r="263" spans="7:23">
      <c r="G263" s="34"/>
      <c r="H263" s="34"/>
      <c r="I263" s="34"/>
      <c r="J263" s="34"/>
      <c r="K263" s="34"/>
      <c r="L263" s="34"/>
      <c r="M263" s="34"/>
      <c r="N263" s="34"/>
      <c r="O263" s="34"/>
      <c r="P263" s="34"/>
      <c r="Q263" s="34"/>
      <c r="R263" s="34"/>
      <c r="S263" s="34"/>
      <c r="T263" s="34"/>
      <c r="U263" s="34"/>
      <c r="V263" s="34"/>
      <c r="W263" s="34"/>
    </row>
    <row r="264" spans="7:23">
      <c r="G264" s="34"/>
      <c r="H264" s="34"/>
      <c r="I264" s="34"/>
      <c r="J264" s="34"/>
      <c r="K264" s="34"/>
      <c r="L264" s="34"/>
      <c r="M264" s="34"/>
      <c r="N264" s="34"/>
      <c r="O264" s="34"/>
      <c r="P264" s="34"/>
      <c r="Q264" s="34"/>
      <c r="R264" s="34"/>
      <c r="S264" s="34"/>
      <c r="T264" s="34"/>
      <c r="U264" s="34"/>
      <c r="V264" s="34"/>
      <c r="W264" s="34"/>
    </row>
    <row r="265" spans="7:23">
      <c r="G265" s="34"/>
      <c r="H265" s="34"/>
      <c r="I265" s="34"/>
      <c r="J265" s="34"/>
      <c r="K265" s="34"/>
      <c r="L265" s="34"/>
      <c r="M265" s="34"/>
      <c r="N265" s="34"/>
      <c r="O265" s="34"/>
      <c r="P265" s="34"/>
      <c r="Q265" s="34"/>
      <c r="R265" s="34"/>
      <c r="S265" s="34"/>
      <c r="T265" s="34"/>
      <c r="U265" s="34"/>
      <c r="V265" s="34"/>
      <c r="W265" s="34"/>
    </row>
    <row r="266" spans="7:23">
      <c r="G266" s="34"/>
      <c r="H266" s="34"/>
      <c r="I266" s="34"/>
      <c r="J266" s="34"/>
      <c r="K266" s="34"/>
      <c r="L266" s="34"/>
      <c r="M266" s="34"/>
      <c r="N266" s="34"/>
      <c r="O266" s="34"/>
      <c r="P266" s="34"/>
      <c r="Q266" s="34"/>
      <c r="R266" s="34"/>
      <c r="S266" s="34"/>
      <c r="T266" s="34"/>
      <c r="U266" s="34"/>
      <c r="V266" s="34"/>
      <c r="W266" s="34"/>
    </row>
    <row r="267" spans="7:23">
      <c r="G267" s="34"/>
      <c r="H267" s="34"/>
      <c r="I267" s="34"/>
      <c r="J267" s="34"/>
      <c r="K267" s="34"/>
      <c r="L267" s="34"/>
      <c r="M267" s="34"/>
      <c r="N267" s="34"/>
      <c r="O267" s="34"/>
      <c r="P267" s="34"/>
      <c r="Q267" s="34"/>
      <c r="R267" s="34"/>
      <c r="S267" s="34"/>
      <c r="T267" s="34"/>
      <c r="U267" s="34"/>
      <c r="V267" s="34"/>
      <c r="W267" s="34"/>
    </row>
    <row r="268" spans="7:23">
      <c r="G268" s="34"/>
      <c r="H268" s="34"/>
      <c r="I268" s="34"/>
      <c r="J268" s="34"/>
      <c r="K268" s="34"/>
      <c r="L268" s="34"/>
      <c r="M268" s="34"/>
      <c r="N268" s="34"/>
      <c r="O268" s="34"/>
      <c r="P268" s="34"/>
      <c r="Q268" s="34"/>
      <c r="R268" s="34"/>
      <c r="S268" s="34"/>
      <c r="T268" s="34"/>
      <c r="U268" s="34"/>
      <c r="V268" s="34"/>
      <c r="W268" s="34"/>
    </row>
    <row r="269" spans="7:23">
      <c r="G269" s="34"/>
      <c r="H269" s="34"/>
      <c r="I269" s="34"/>
      <c r="J269" s="34"/>
      <c r="K269" s="34"/>
      <c r="L269" s="34"/>
      <c r="M269" s="34"/>
      <c r="N269" s="34"/>
      <c r="O269" s="34"/>
      <c r="P269" s="34"/>
      <c r="Q269" s="34"/>
      <c r="R269" s="34"/>
      <c r="S269" s="34"/>
      <c r="T269" s="34"/>
      <c r="U269" s="34"/>
      <c r="V269" s="34"/>
      <c r="W269" s="34"/>
    </row>
    <row r="270" spans="7:23">
      <c r="G270" s="34"/>
      <c r="H270" s="34"/>
      <c r="I270" s="34"/>
      <c r="J270" s="34"/>
      <c r="K270" s="34"/>
      <c r="L270" s="34"/>
      <c r="M270" s="34"/>
      <c r="N270" s="34"/>
      <c r="O270" s="34"/>
      <c r="P270" s="34"/>
      <c r="Q270" s="34"/>
      <c r="R270" s="34"/>
      <c r="S270" s="34"/>
      <c r="T270" s="34"/>
      <c r="U270" s="34"/>
      <c r="V270" s="34"/>
      <c r="W270" s="34"/>
    </row>
    <row r="271" spans="7:23">
      <c r="G271" s="34"/>
      <c r="H271" s="34"/>
      <c r="I271" s="34"/>
      <c r="J271" s="34"/>
      <c r="K271" s="34"/>
      <c r="L271" s="34"/>
      <c r="M271" s="34"/>
      <c r="N271" s="34"/>
      <c r="O271" s="34"/>
      <c r="P271" s="34"/>
      <c r="Q271" s="34"/>
      <c r="R271" s="34"/>
      <c r="S271" s="34"/>
      <c r="T271" s="34"/>
      <c r="U271" s="34"/>
      <c r="V271" s="34"/>
      <c r="W271" s="34"/>
    </row>
    <row r="272" spans="7:23">
      <c r="G272" s="34"/>
      <c r="H272" s="34"/>
      <c r="I272" s="34"/>
      <c r="J272" s="34"/>
      <c r="K272" s="34"/>
      <c r="L272" s="34"/>
      <c r="M272" s="34"/>
      <c r="N272" s="34"/>
      <c r="O272" s="34"/>
      <c r="P272" s="34"/>
      <c r="Q272" s="34"/>
      <c r="R272" s="34"/>
      <c r="S272" s="34"/>
      <c r="T272" s="34"/>
      <c r="U272" s="34"/>
      <c r="V272" s="34"/>
      <c r="W272" s="34"/>
    </row>
    <row r="273" spans="7:23">
      <c r="G273" s="34"/>
      <c r="H273" s="34"/>
      <c r="I273" s="34"/>
      <c r="J273" s="34"/>
      <c r="K273" s="34"/>
      <c r="L273" s="34"/>
      <c r="M273" s="34"/>
      <c r="N273" s="34"/>
      <c r="O273" s="34"/>
      <c r="P273" s="34"/>
      <c r="Q273" s="34"/>
      <c r="R273" s="34"/>
      <c r="S273" s="34"/>
      <c r="T273" s="34"/>
      <c r="U273" s="34"/>
      <c r="V273" s="34"/>
      <c r="W273" s="34"/>
    </row>
    <row r="274" spans="7:23">
      <c r="G274" s="34"/>
      <c r="H274" s="34"/>
      <c r="I274" s="34"/>
      <c r="J274" s="34"/>
      <c r="K274" s="34"/>
      <c r="L274" s="34"/>
      <c r="M274" s="34"/>
      <c r="N274" s="34"/>
      <c r="O274" s="34"/>
      <c r="P274" s="34"/>
      <c r="Q274" s="34"/>
      <c r="R274" s="34"/>
      <c r="S274" s="34"/>
      <c r="T274" s="34"/>
      <c r="U274" s="34"/>
      <c r="V274" s="34"/>
      <c r="W274" s="34"/>
    </row>
    <row r="275" spans="7:23">
      <c r="G275" s="34"/>
      <c r="H275" s="34"/>
      <c r="I275" s="34"/>
      <c r="J275" s="34"/>
      <c r="K275" s="34"/>
      <c r="L275" s="34"/>
      <c r="M275" s="34"/>
      <c r="N275" s="34"/>
      <c r="O275" s="34"/>
      <c r="P275" s="34"/>
      <c r="Q275" s="34"/>
      <c r="R275" s="34"/>
      <c r="S275" s="34"/>
      <c r="T275" s="34"/>
      <c r="U275" s="34"/>
      <c r="V275" s="34"/>
      <c r="W275" s="34"/>
    </row>
    <row r="276" spans="7:23">
      <c r="G276" s="34"/>
      <c r="H276" s="34"/>
      <c r="I276" s="34"/>
      <c r="J276" s="34"/>
      <c r="K276" s="34"/>
      <c r="L276" s="34"/>
      <c r="M276" s="34"/>
      <c r="N276" s="34"/>
      <c r="O276" s="34"/>
      <c r="P276" s="34"/>
      <c r="Q276" s="34"/>
      <c r="R276" s="34"/>
      <c r="S276" s="34"/>
      <c r="T276" s="34"/>
      <c r="U276" s="34"/>
      <c r="V276" s="34"/>
      <c r="W276" s="34"/>
    </row>
    <row r="277" spans="7:23">
      <c r="G277" s="34"/>
      <c r="H277" s="34"/>
      <c r="I277" s="34"/>
      <c r="J277" s="34"/>
      <c r="K277" s="34"/>
      <c r="L277" s="34"/>
      <c r="M277" s="34"/>
      <c r="N277" s="34"/>
      <c r="O277" s="34"/>
      <c r="P277" s="34"/>
      <c r="Q277" s="34"/>
      <c r="R277" s="34"/>
      <c r="S277" s="34"/>
      <c r="T277" s="34"/>
      <c r="U277" s="34"/>
      <c r="V277" s="34"/>
      <c r="W277" s="34"/>
    </row>
    <row r="278" spans="7:23">
      <c r="G278" s="34"/>
      <c r="H278" s="34"/>
      <c r="I278" s="34"/>
      <c r="J278" s="34"/>
      <c r="K278" s="34"/>
      <c r="L278" s="34"/>
      <c r="M278" s="34"/>
      <c r="N278" s="34"/>
      <c r="O278" s="34"/>
      <c r="P278" s="34"/>
      <c r="Q278" s="34"/>
      <c r="R278" s="34"/>
      <c r="S278" s="34"/>
      <c r="T278" s="34"/>
      <c r="U278" s="34"/>
      <c r="V278" s="34"/>
      <c r="W278" s="34"/>
    </row>
    <row r="279" spans="7:23">
      <c r="G279" s="34"/>
      <c r="H279" s="34"/>
      <c r="I279" s="34"/>
      <c r="J279" s="34"/>
      <c r="K279" s="34"/>
      <c r="L279" s="34"/>
      <c r="M279" s="34"/>
      <c r="N279" s="34"/>
      <c r="O279" s="34"/>
      <c r="P279" s="34"/>
      <c r="Q279" s="34"/>
      <c r="R279" s="34"/>
      <c r="S279" s="34"/>
      <c r="T279" s="34"/>
      <c r="U279" s="34"/>
      <c r="V279" s="34"/>
      <c r="W279" s="34"/>
    </row>
    <row r="280" spans="7:23">
      <c r="G280" s="34"/>
      <c r="H280" s="34"/>
      <c r="I280" s="34"/>
      <c r="J280" s="34"/>
      <c r="K280" s="34"/>
      <c r="L280" s="34"/>
      <c r="M280" s="34"/>
      <c r="N280" s="34"/>
      <c r="O280" s="34"/>
      <c r="P280" s="34"/>
      <c r="Q280" s="34"/>
      <c r="R280" s="34"/>
      <c r="S280" s="34"/>
      <c r="T280" s="34"/>
      <c r="U280" s="34"/>
      <c r="V280" s="34"/>
      <c r="W280" s="34"/>
    </row>
  </sheetData>
  <sheetProtection algorithmName="SHA-512" hashValue="wYufYwLxJU8fa6GM3SUBia6gOVdxo4P2pM9DpyjjbBL63hjiWkFnSkzEV3LRT4giY6w+GPkTBo7oDZeEg5o72w==" saltValue="MxlglVVM0+YAso6x9ElpVw==" spinCount="100000" sheet="1"/>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
    <pageSetUpPr fitToPage="1"/>
  </sheetPr>
  <dimension ref="A1:AJ47"/>
  <sheetViews>
    <sheetView topLeftCell="A3" zoomScaleNormal="100" workbookViewId="0">
      <selection activeCell="C4" sqref="C4:D4"/>
    </sheetView>
  </sheetViews>
  <sheetFormatPr defaultColWidth="9.140625" defaultRowHeight="15"/>
  <cols>
    <col min="1" max="1" width="9.140625" style="1"/>
    <col min="2" max="2" width="7.42578125" style="1" customWidth="1"/>
    <col min="3" max="3" width="23" style="1" customWidth="1"/>
    <col min="4" max="4" width="19.5703125" style="1" customWidth="1"/>
    <col min="5" max="5" width="13.42578125" style="1" customWidth="1"/>
    <col min="6" max="6" width="18.85546875" style="1" customWidth="1"/>
    <col min="7" max="7" width="17.140625" style="1" customWidth="1"/>
    <col min="8" max="8" width="7.5703125" style="3" hidden="1" customWidth="1"/>
    <col min="9" max="12" width="9.140625" style="3" customWidth="1"/>
    <col min="13" max="16384" width="9.140625" style="3"/>
  </cols>
  <sheetData>
    <row r="1" spans="1:36">
      <c r="F1" s="68" t="s">
        <v>197</v>
      </c>
      <c r="G1" s="69">
        <f>MAX('Revision History'!A4:A32)</f>
        <v>46031</v>
      </c>
      <c r="K1" s="27" t="s">
        <v>198</v>
      </c>
      <c r="O1" s="119"/>
      <c r="P1" s="119"/>
      <c r="Q1" s="119"/>
      <c r="R1" s="119"/>
      <c r="S1" s="119"/>
      <c r="T1" s="119"/>
      <c r="U1" s="119"/>
      <c r="V1" s="119"/>
      <c r="W1" s="119"/>
      <c r="X1" s="119"/>
      <c r="Y1" s="119"/>
      <c r="Z1" s="119"/>
      <c r="AA1" s="119"/>
      <c r="AB1" s="119"/>
      <c r="AC1" s="119"/>
      <c r="AD1" s="119"/>
      <c r="AE1" s="119"/>
      <c r="AF1" s="119"/>
      <c r="AG1" s="119"/>
      <c r="AH1" s="119"/>
      <c r="AI1" s="119"/>
      <c r="AJ1" s="119"/>
    </row>
    <row r="2" spans="1:36" ht="18.600000000000001">
      <c r="B2" s="2" t="s">
        <v>199</v>
      </c>
      <c r="F2" s="20"/>
      <c r="K2" s="27" t="s">
        <v>200</v>
      </c>
      <c r="O2" s="119"/>
      <c r="P2" s="119"/>
      <c r="Q2" s="119"/>
      <c r="R2" s="119"/>
      <c r="S2" s="119"/>
      <c r="T2" s="119"/>
      <c r="U2" s="119"/>
      <c r="V2" s="119"/>
      <c r="W2" s="119"/>
      <c r="X2" s="119"/>
      <c r="Y2" s="119"/>
      <c r="Z2" s="119"/>
      <c r="AA2" s="119"/>
      <c r="AB2" s="119"/>
      <c r="AC2" s="119"/>
      <c r="AD2" s="119"/>
      <c r="AE2" s="119"/>
      <c r="AF2" s="119"/>
      <c r="AG2" s="119"/>
      <c r="AH2" s="119"/>
      <c r="AI2" s="119"/>
      <c r="AJ2" s="119"/>
    </row>
    <row r="3" spans="1:36">
      <c r="B3" s="17"/>
      <c r="C3" s="4"/>
      <c r="D3" s="3"/>
      <c r="F3" s="24"/>
      <c r="G3" s="3"/>
      <c r="K3" s="27" t="s">
        <v>201</v>
      </c>
      <c r="L3" s="119"/>
      <c r="M3" s="119"/>
      <c r="N3" s="119"/>
      <c r="O3" s="119"/>
      <c r="P3" s="119"/>
      <c r="Q3" s="119"/>
      <c r="R3" s="119"/>
      <c r="S3" s="119"/>
      <c r="T3" s="119"/>
      <c r="U3" s="119"/>
      <c r="V3" s="119"/>
      <c r="W3" s="119"/>
      <c r="X3" s="119"/>
      <c r="Y3" s="119"/>
      <c r="Z3" s="119"/>
      <c r="AA3" s="119"/>
      <c r="AB3" s="119"/>
      <c r="AC3" s="119"/>
      <c r="AD3" s="119"/>
      <c r="AE3" s="119"/>
      <c r="AF3" s="119"/>
      <c r="AG3" s="119"/>
      <c r="AH3" s="119"/>
      <c r="AI3" s="119"/>
      <c r="AJ3" s="119"/>
    </row>
    <row r="4" spans="1:36">
      <c r="B4" s="18"/>
      <c r="C4" s="256"/>
      <c r="D4" s="256"/>
      <c r="F4" s="24"/>
      <c r="G4" s="3"/>
      <c r="K4" s="119"/>
      <c r="L4" s="119"/>
      <c r="M4" s="119"/>
      <c r="N4" s="119"/>
      <c r="O4" s="119"/>
      <c r="P4" s="119"/>
      <c r="Q4" s="119"/>
      <c r="R4" s="119"/>
      <c r="S4" s="119"/>
      <c r="T4" s="119"/>
      <c r="U4" s="119"/>
      <c r="V4" s="119"/>
      <c r="W4" s="119"/>
      <c r="X4" s="119"/>
      <c r="Y4" s="119"/>
      <c r="Z4" s="119"/>
      <c r="AA4" s="119"/>
      <c r="AB4" s="119"/>
      <c r="AC4" s="119"/>
      <c r="AD4" s="119"/>
      <c r="AE4" s="119"/>
      <c r="AF4" s="119"/>
      <c r="AG4" s="119"/>
      <c r="AH4" s="119"/>
      <c r="AI4" s="119"/>
      <c r="AJ4" s="119"/>
    </row>
    <row r="5" spans="1:36">
      <c r="B5" s="18"/>
      <c r="C5" s="258" t="s">
        <v>202</v>
      </c>
      <c r="D5" s="258"/>
      <c r="F5" s="24"/>
      <c r="G5" s="3"/>
      <c r="K5" s="119"/>
      <c r="L5" s="119"/>
      <c r="M5" s="119"/>
      <c r="N5" s="119"/>
      <c r="O5" s="119"/>
      <c r="P5" s="119"/>
      <c r="Q5" s="119"/>
      <c r="R5" s="119"/>
      <c r="S5" s="119"/>
      <c r="T5" s="119"/>
      <c r="U5" s="119"/>
      <c r="V5" s="119"/>
      <c r="W5" s="119"/>
      <c r="X5" s="119"/>
      <c r="Y5" s="119"/>
      <c r="Z5" s="119"/>
      <c r="AA5" s="119"/>
      <c r="AB5" s="119"/>
      <c r="AC5" s="119"/>
      <c r="AD5" s="119"/>
      <c r="AE5" s="119"/>
      <c r="AF5" s="119"/>
      <c r="AG5" s="119"/>
      <c r="AH5" s="119"/>
      <c r="AI5" s="119"/>
      <c r="AJ5" s="119"/>
    </row>
    <row r="6" spans="1:36" s="6" customFormat="1" ht="15" customHeight="1">
      <c r="A6" s="5"/>
      <c r="C6" s="256"/>
      <c r="D6" s="256"/>
      <c r="E6" s="30"/>
      <c r="F6" s="3"/>
      <c r="G6" s="3"/>
      <c r="H6" s="3"/>
      <c r="I6" s="3"/>
      <c r="J6" s="3"/>
      <c r="K6" s="119"/>
      <c r="L6" s="120"/>
      <c r="M6" s="120"/>
      <c r="N6" s="120"/>
      <c r="O6" s="120"/>
      <c r="P6" s="120"/>
      <c r="Q6" s="120"/>
      <c r="R6" s="120"/>
      <c r="S6" s="120"/>
      <c r="T6" s="120"/>
      <c r="U6" s="120"/>
      <c r="V6" s="120"/>
      <c r="W6" s="120"/>
      <c r="X6" s="120"/>
      <c r="Y6" s="120"/>
      <c r="Z6" s="120"/>
      <c r="AA6" s="120"/>
      <c r="AB6" s="120"/>
      <c r="AC6" s="120"/>
      <c r="AD6" s="120"/>
      <c r="AE6" s="120"/>
      <c r="AF6" s="120"/>
      <c r="AG6" s="120"/>
      <c r="AH6" s="120"/>
      <c r="AI6" s="120"/>
      <c r="AJ6" s="120"/>
    </row>
    <row r="7" spans="1:36">
      <c r="B7" s="18"/>
      <c r="C7" s="257" t="s">
        <v>203</v>
      </c>
      <c r="D7" s="257"/>
      <c r="F7" s="20"/>
      <c r="G7" s="3"/>
      <c r="K7" s="27" t="s">
        <v>204</v>
      </c>
      <c r="L7" s="119"/>
      <c r="M7" s="119"/>
      <c r="N7" s="119"/>
      <c r="O7" s="119"/>
      <c r="P7" s="119"/>
      <c r="Q7" s="119"/>
      <c r="R7" s="119"/>
      <c r="S7" s="119"/>
      <c r="T7" s="119"/>
      <c r="U7" s="119"/>
      <c r="V7" s="119"/>
      <c r="W7" s="119"/>
      <c r="X7" s="119"/>
      <c r="Y7" s="119"/>
      <c r="Z7" s="119"/>
      <c r="AA7" s="119"/>
      <c r="AB7" s="119"/>
      <c r="AC7" s="119"/>
      <c r="AD7" s="119"/>
      <c r="AE7" s="119"/>
      <c r="AF7" s="119"/>
      <c r="AG7" s="119"/>
      <c r="AH7" s="119"/>
      <c r="AI7" s="119"/>
      <c r="AJ7" s="119"/>
    </row>
    <row r="8" spans="1:36" ht="3" customHeight="1">
      <c r="C8" s="7"/>
      <c r="F8" s="24"/>
      <c r="G8" s="3"/>
      <c r="K8" s="27" t="s">
        <v>205</v>
      </c>
      <c r="L8" s="119"/>
      <c r="M8" s="119"/>
      <c r="N8" s="119"/>
      <c r="O8" s="119"/>
      <c r="P8" s="119"/>
      <c r="Q8" s="119"/>
      <c r="R8" s="119"/>
      <c r="S8" s="119"/>
      <c r="T8" s="119"/>
      <c r="U8" s="119"/>
      <c r="V8" s="119"/>
      <c r="W8" s="119"/>
      <c r="X8" s="119"/>
      <c r="Y8" s="119"/>
      <c r="Z8" s="119"/>
      <c r="AA8" s="119"/>
      <c r="AB8" s="119"/>
      <c r="AC8" s="119"/>
      <c r="AD8" s="119"/>
      <c r="AE8" s="119"/>
      <c r="AF8" s="119"/>
      <c r="AG8" s="119"/>
      <c r="AH8" s="119"/>
      <c r="AI8" s="119"/>
      <c r="AJ8" s="119"/>
    </row>
    <row r="9" spans="1:36" s="6" customFormat="1">
      <c r="A9" s="5"/>
      <c r="B9" s="28"/>
      <c r="C9" s="260"/>
      <c r="D9" s="260"/>
      <c r="E9" s="8"/>
      <c r="F9" s="24"/>
      <c r="G9" s="255"/>
      <c r="H9" s="3"/>
      <c r="I9" s="3"/>
      <c r="J9" s="3"/>
      <c r="K9" s="119"/>
      <c r="L9" s="120"/>
      <c r="M9" s="120"/>
      <c r="N9" s="120"/>
      <c r="O9" s="120"/>
      <c r="P9" s="120"/>
      <c r="Q9" s="120"/>
      <c r="R9" s="120"/>
      <c r="S9" s="120"/>
      <c r="T9" s="120"/>
      <c r="U9" s="120"/>
      <c r="V9" s="120"/>
      <c r="W9" s="120"/>
      <c r="X9" s="120"/>
      <c r="Y9" s="120"/>
      <c r="Z9" s="120"/>
      <c r="AA9" s="120"/>
      <c r="AB9" s="120"/>
      <c r="AC9" s="120"/>
      <c r="AD9" s="120"/>
      <c r="AE9" s="120"/>
      <c r="AF9" s="120"/>
      <c r="AG9" s="120"/>
      <c r="AH9" s="120"/>
      <c r="AI9" s="120"/>
      <c r="AJ9" s="120"/>
    </row>
    <row r="10" spans="1:36">
      <c r="C10" s="259" t="s">
        <v>206</v>
      </c>
      <c r="D10" s="259"/>
      <c r="F10" s="3"/>
      <c r="G10" s="255"/>
      <c r="K10" s="119"/>
      <c r="L10" s="119"/>
      <c r="M10" s="119"/>
      <c r="N10" s="119"/>
      <c r="O10" s="119"/>
      <c r="P10" s="119"/>
      <c r="Q10" s="119"/>
      <c r="R10" s="119"/>
      <c r="S10" s="119"/>
      <c r="T10" s="119"/>
      <c r="U10" s="119"/>
      <c r="V10" s="119"/>
      <c r="W10" s="119"/>
      <c r="X10" s="119"/>
      <c r="Y10" s="119"/>
      <c r="Z10" s="119"/>
      <c r="AA10" s="119"/>
      <c r="AB10" s="119"/>
      <c r="AC10" s="119"/>
      <c r="AD10" s="119"/>
      <c r="AE10" s="119"/>
      <c r="AF10" s="119"/>
      <c r="AG10" s="119"/>
      <c r="AH10" s="119"/>
      <c r="AI10" s="119"/>
      <c r="AJ10" s="119"/>
    </row>
    <row r="11" spans="1:36" ht="10.5" customHeight="1">
      <c r="C11" s="7"/>
      <c r="K11" s="119"/>
      <c r="L11" s="119"/>
      <c r="M11" s="119"/>
      <c r="N11" s="119"/>
      <c r="O11" s="119"/>
      <c r="P11" s="119"/>
      <c r="Q11" s="119"/>
      <c r="R11" s="119"/>
      <c r="S11" s="119"/>
      <c r="T11" s="119"/>
      <c r="U11" s="119"/>
      <c r="V11" s="119"/>
      <c r="W11" s="119"/>
      <c r="X11" s="119"/>
      <c r="Y11" s="119"/>
      <c r="Z11" s="119"/>
      <c r="AA11" s="119"/>
      <c r="AB11" s="119"/>
      <c r="AC11" s="119"/>
      <c r="AD11" s="119"/>
      <c r="AE11" s="119"/>
      <c r="AF11" s="119"/>
      <c r="AG11" s="119"/>
      <c r="AH11" s="119"/>
      <c r="AI11" s="119"/>
      <c r="AJ11" s="119"/>
    </row>
    <row r="12" spans="1:36" ht="18.600000000000001">
      <c r="B12" s="2" t="s">
        <v>207</v>
      </c>
      <c r="O12" s="119"/>
      <c r="P12" s="119"/>
      <c r="Q12" s="119"/>
      <c r="R12" s="119"/>
      <c r="S12" s="119"/>
      <c r="T12" s="119"/>
      <c r="U12" s="119"/>
      <c r="V12" s="119"/>
      <c r="W12" s="119"/>
      <c r="X12" s="119"/>
      <c r="Y12" s="119"/>
      <c r="Z12" s="119"/>
      <c r="AA12" s="119"/>
      <c r="AB12" s="119"/>
      <c r="AC12" s="119"/>
      <c r="AD12" s="119"/>
      <c r="AE12" s="119"/>
      <c r="AF12" s="119"/>
      <c r="AG12" s="119"/>
      <c r="AH12" s="119"/>
      <c r="AI12" s="119"/>
      <c r="AJ12" s="119"/>
    </row>
    <row r="13" spans="1:36" ht="14.1" customHeight="1">
      <c r="E13" s="38" t="s">
        <v>208</v>
      </c>
      <c r="F13" s="1" t="s">
        <v>209</v>
      </c>
      <c r="G13" s="33"/>
      <c r="O13" s="119"/>
      <c r="P13" s="119"/>
      <c r="Q13" s="119"/>
      <c r="R13" s="119"/>
      <c r="S13" s="119"/>
      <c r="T13" s="119"/>
      <c r="U13" s="119"/>
      <c r="V13" s="119"/>
      <c r="W13" s="119"/>
      <c r="X13" s="119"/>
      <c r="Y13" s="119"/>
      <c r="Z13" s="119"/>
      <c r="AA13" s="119"/>
      <c r="AB13" s="119"/>
      <c r="AC13" s="119"/>
      <c r="AD13" s="119"/>
      <c r="AE13" s="119"/>
      <c r="AF13" s="119"/>
      <c r="AG13" s="119"/>
      <c r="AH13" s="119"/>
      <c r="AI13" s="119"/>
      <c r="AJ13" s="119"/>
    </row>
    <row r="14" spans="1:36">
      <c r="D14" s="9" t="s">
        <v>210</v>
      </c>
      <c r="E14" s="194">
        <f>Calculations!B29</f>
        <v>950731</v>
      </c>
      <c r="F14" s="151">
        <f>IF(Calculations!C21="",Calculations!G29,Calculations!C29)</f>
        <v>0</v>
      </c>
      <c r="H14" s="1"/>
      <c r="J14" s="24"/>
      <c r="O14" s="119"/>
      <c r="P14" s="119"/>
      <c r="Q14" s="119"/>
      <c r="R14" s="119"/>
      <c r="S14" s="119"/>
      <c r="T14" s="119"/>
      <c r="U14" s="119"/>
      <c r="V14" s="119"/>
      <c r="W14" s="119"/>
      <c r="X14" s="119"/>
      <c r="Y14" s="119"/>
      <c r="Z14" s="119"/>
      <c r="AA14" s="119"/>
      <c r="AB14" s="119"/>
      <c r="AC14" s="119"/>
      <c r="AD14" s="119"/>
      <c r="AE14" s="119"/>
      <c r="AF14" s="119"/>
      <c r="AG14" s="119"/>
      <c r="AH14" s="119"/>
      <c r="AI14" s="119"/>
      <c r="AJ14" s="119"/>
    </row>
    <row r="15" spans="1:36">
      <c r="D15" s="9" t="s">
        <v>211</v>
      </c>
      <c r="E15" s="195">
        <f>Calculations!B47</f>
        <v>523867.07999999996</v>
      </c>
      <c r="F15" s="193">
        <f>IF(Calculations!C21="",Calculations!G47,Calculations!C47)</f>
        <v>0</v>
      </c>
      <c r="G15" s="25" t="s">
        <v>212</v>
      </c>
      <c r="H15" s="1"/>
      <c r="J15" s="24"/>
      <c r="O15" s="119"/>
      <c r="P15" s="119"/>
      <c r="Q15" s="119"/>
      <c r="R15" s="119"/>
      <c r="S15" s="119"/>
      <c r="T15" s="119"/>
      <c r="U15" s="119"/>
      <c r="V15" s="119"/>
      <c r="W15" s="119"/>
      <c r="X15" s="119"/>
      <c r="Y15" s="119"/>
      <c r="Z15" s="119"/>
      <c r="AA15" s="119"/>
      <c r="AB15" s="119"/>
      <c r="AC15" s="119"/>
      <c r="AD15" s="119"/>
      <c r="AE15" s="119"/>
      <c r="AF15" s="119"/>
      <c r="AG15" s="119"/>
      <c r="AH15" s="119"/>
      <c r="AI15" s="119"/>
      <c r="AJ15" s="119"/>
    </row>
    <row r="16" spans="1:36" ht="15.6" thickBot="1">
      <c r="D16" s="9" t="s">
        <v>213</v>
      </c>
      <c r="E16" s="195">
        <f>Calculations!B48</f>
        <v>445287.01799999998</v>
      </c>
      <c r="F16" s="151">
        <f>IF(Calculations!C21="",Calculations!G48,Calculations!C48)</f>
        <v>0</v>
      </c>
      <c r="G16" s="25" t="s">
        <v>214</v>
      </c>
      <c r="H16" s="1"/>
      <c r="J16" s="24"/>
      <c r="O16" s="119"/>
      <c r="P16" s="119"/>
      <c r="Q16" s="119"/>
      <c r="R16" s="119"/>
      <c r="S16" s="119"/>
      <c r="T16" s="119"/>
      <c r="U16" s="119"/>
      <c r="V16" s="119"/>
      <c r="W16" s="119"/>
      <c r="X16" s="119"/>
      <c r="Y16" s="119"/>
      <c r="Z16" s="119"/>
      <c r="AA16" s="119"/>
      <c r="AB16" s="119"/>
      <c r="AC16" s="119"/>
      <c r="AD16" s="119"/>
      <c r="AE16" s="119"/>
      <c r="AF16" s="119"/>
      <c r="AG16" s="119"/>
      <c r="AH16" s="119"/>
      <c r="AI16" s="119"/>
      <c r="AJ16" s="119"/>
    </row>
    <row r="17" spans="1:36" ht="15.6" thickBot="1">
      <c r="A17"/>
      <c r="D17" s="9" t="s">
        <v>215</v>
      </c>
      <c r="E17" s="152">
        <f>ROUND(E14-E16,0)</f>
        <v>505444</v>
      </c>
      <c r="F17" s="153">
        <f>ROUND(F14-F16,0)</f>
        <v>0</v>
      </c>
      <c r="G17" s="21"/>
      <c r="H17" s="20"/>
      <c r="J17" s="24"/>
      <c r="O17" s="119"/>
      <c r="P17" s="119"/>
      <c r="Q17" s="119"/>
      <c r="R17" s="119"/>
      <c r="S17" s="119"/>
      <c r="T17" s="119"/>
      <c r="U17" s="119"/>
      <c r="V17" s="119"/>
      <c r="W17" s="119"/>
      <c r="X17" s="119"/>
      <c r="Y17" s="119"/>
      <c r="Z17" s="119"/>
      <c r="AA17" s="119"/>
      <c r="AB17" s="119"/>
      <c r="AC17" s="119"/>
      <c r="AD17" s="119"/>
      <c r="AE17" s="119"/>
      <c r="AF17" s="119"/>
      <c r="AG17" s="119"/>
      <c r="AH17" s="119"/>
      <c r="AI17" s="119"/>
      <c r="AJ17" s="119"/>
    </row>
    <row r="18" spans="1:36" ht="15.6" thickBot="1">
      <c r="A18" s="27" t="s">
        <v>216</v>
      </c>
      <c r="D18" s="9" t="s">
        <v>217</v>
      </c>
      <c r="E18" s="152" t="str">
        <f>IF(C4="","",IF(C4="AG5032 - Grow Light System - Single Tier Indoor Farm",E17*10,E17*20))</f>
        <v/>
      </c>
      <c r="F18" s="156" t="str">
        <f>IF(C4="","",IF(C4="AG5032 - Grow Light System - Single Tier Indoor Farm",F17*10,F17*20))</f>
        <v/>
      </c>
      <c r="G18" s="20"/>
      <c r="H18" s="1"/>
      <c r="O18" s="119"/>
      <c r="P18" s="119"/>
      <c r="Q18" s="119"/>
      <c r="R18" s="119"/>
      <c r="S18" s="119"/>
      <c r="T18" s="119"/>
      <c r="U18" s="119"/>
      <c r="V18" s="119"/>
      <c r="W18" s="119"/>
      <c r="X18" s="119"/>
      <c r="Y18" s="119"/>
      <c r="Z18" s="119"/>
      <c r="AA18" s="119"/>
      <c r="AB18" s="119"/>
      <c r="AC18" s="119"/>
      <c r="AD18" s="119"/>
      <c r="AE18" s="119"/>
      <c r="AF18" s="119"/>
      <c r="AG18" s="119"/>
      <c r="AH18" s="119"/>
      <c r="AI18" s="119"/>
      <c r="AJ18" s="119"/>
    </row>
    <row r="19" spans="1:36">
      <c r="D19" s="11"/>
      <c r="E19" s="12"/>
      <c r="F19" s="12"/>
      <c r="G19" s="29"/>
      <c r="H19" s="1"/>
      <c r="I19" s="22"/>
      <c r="O19" s="119"/>
      <c r="P19" s="119"/>
      <c r="Q19" s="119"/>
      <c r="R19" s="119"/>
      <c r="S19" s="119"/>
      <c r="T19" s="119"/>
      <c r="U19" s="119"/>
      <c r="V19" s="119"/>
      <c r="W19" s="119"/>
      <c r="X19" s="119"/>
      <c r="Y19" s="119"/>
      <c r="Z19" s="119"/>
      <c r="AA19" s="119"/>
      <c r="AB19" s="119"/>
      <c r="AC19" s="119"/>
      <c r="AD19" s="119"/>
      <c r="AE19" s="119"/>
      <c r="AF19" s="119"/>
      <c r="AG19" s="119"/>
      <c r="AH19" s="119"/>
      <c r="AI19" s="119"/>
      <c r="AJ19" s="119"/>
    </row>
    <row r="20" spans="1:36">
      <c r="A20" s="26">
        <v>0.3</v>
      </c>
      <c r="D20" s="9" t="s">
        <v>218</v>
      </c>
      <c r="E20" s="37">
        <f>IFERROR(1-(E16/E14),"")</f>
        <v>0.53163721599485037</v>
      </c>
      <c r="F20" s="31" t="str">
        <f>IFERROR(1-(F16/F14),"")</f>
        <v/>
      </c>
      <c r="G20" s="32" t="str">
        <f>IF(F20="","",IF(F20&lt;29.99%,"Does not meet % Energy Reduction Requirement - May qualify for Custom Incentive","Does meet % Energy Reduction Requirement"))</f>
        <v/>
      </c>
      <c r="H20" s="1"/>
      <c r="I20" s="23"/>
      <c r="O20" s="119"/>
      <c r="P20" s="119"/>
      <c r="Q20" s="119"/>
      <c r="R20" s="119"/>
      <c r="S20" s="119"/>
      <c r="T20" s="119"/>
      <c r="U20" s="119"/>
      <c r="V20" s="119"/>
      <c r="W20" s="119"/>
      <c r="X20" s="119"/>
      <c r="Y20" s="119"/>
      <c r="Z20" s="119"/>
      <c r="AA20" s="119"/>
      <c r="AB20" s="119"/>
      <c r="AC20" s="119"/>
      <c r="AD20" s="119"/>
      <c r="AE20" s="119"/>
      <c r="AF20" s="119"/>
      <c r="AG20" s="119"/>
      <c r="AH20" s="119"/>
      <c r="AI20" s="119"/>
      <c r="AJ20" s="119"/>
    </row>
    <row r="21" spans="1:36">
      <c r="D21" s="9" t="s">
        <v>219</v>
      </c>
      <c r="E21" s="96" t="s">
        <v>220</v>
      </c>
      <c r="F21" s="203"/>
      <c r="H21" s="97" t="s">
        <v>221</v>
      </c>
      <c r="O21" s="119"/>
      <c r="P21" s="119"/>
      <c r="Q21" s="119"/>
      <c r="R21" s="119"/>
      <c r="S21" s="119"/>
      <c r="T21" s="119"/>
      <c r="U21" s="119"/>
      <c r="V21" s="119"/>
      <c r="W21" s="119"/>
      <c r="X21" s="119"/>
      <c r="Y21" s="119"/>
      <c r="Z21" s="119"/>
      <c r="AA21" s="119"/>
      <c r="AB21" s="119"/>
      <c r="AC21" s="119"/>
      <c r="AD21" s="119"/>
      <c r="AE21" s="119"/>
      <c r="AF21" s="119"/>
      <c r="AG21" s="119"/>
      <c r="AH21" s="119"/>
      <c r="AI21" s="119"/>
      <c r="AJ21" s="119"/>
    </row>
    <row r="22" spans="1:36">
      <c r="D22" s="11"/>
      <c r="E22" s="12"/>
      <c r="F22" s="12"/>
      <c r="H22" s="98" t="s">
        <v>222</v>
      </c>
      <c r="O22" s="119"/>
      <c r="P22" s="119"/>
      <c r="Q22" s="119"/>
      <c r="R22" s="119"/>
      <c r="S22" s="119"/>
      <c r="T22" s="119"/>
      <c r="U22" s="119"/>
      <c r="V22" s="119"/>
      <c r="W22" s="119"/>
      <c r="X22" s="119"/>
      <c r="Y22" s="119"/>
      <c r="Z22" s="119"/>
      <c r="AA22" s="119"/>
      <c r="AB22" s="119"/>
      <c r="AC22" s="119"/>
      <c r="AD22" s="119"/>
      <c r="AE22" s="119"/>
      <c r="AF22" s="119"/>
      <c r="AG22" s="119"/>
      <c r="AH22" s="119"/>
      <c r="AI22" s="119"/>
      <c r="AJ22" s="119"/>
    </row>
    <row r="23" spans="1:36">
      <c r="A23" s="21">
        <v>29.99</v>
      </c>
      <c r="D23" s="9" t="s">
        <v>223</v>
      </c>
      <c r="E23" s="196">
        <f>Calculations!B26</f>
        <v>0</v>
      </c>
      <c r="F23" s="149">
        <f>IF(Calculations!C21="",Calculations!G26,Calculations!C26)</f>
        <v>0</v>
      </c>
      <c r="H23" s="1"/>
      <c r="O23" s="119"/>
      <c r="P23" s="119"/>
      <c r="Q23" s="119"/>
      <c r="R23" s="119"/>
      <c r="S23" s="119"/>
      <c r="T23" s="119"/>
      <c r="U23" s="119"/>
      <c r="V23" s="119"/>
      <c r="W23" s="119"/>
      <c r="X23" s="119"/>
      <c r="Y23" s="119"/>
      <c r="Z23" s="119"/>
      <c r="AA23" s="119"/>
      <c r="AB23" s="119"/>
      <c r="AC23" s="119"/>
      <c r="AD23" s="119"/>
      <c r="AE23" s="119"/>
      <c r="AF23" s="119"/>
      <c r="AG23" s="119"/>
      <c r="AH23" s="119"/>
      <c r="AI23" s="119"/>
      <c r="AJ23" s="119"/>
    </row>
    <row r="24" spans="1:36">
      <c r="A24" s="21"/>
      <c r="D24" s="9" t="s">
        <v>224</v>
      </c>
      <c r="E24" s="197">
        <f>Calculations!B44</f>
        <v>0</v>
      </c>
      <c r="F24" s="148">
        <f>IF(Calculations!C21="",Calculations!G44,Calculations!C44)</f>
        <v>0</v>
      </c>
      <c r="H24" s="1"/>
      <c r="O24" s="119"/>
      <c r="P24" s="119"/>
      <c r="Q24" s="119"/>
      <c r="R24" s="119"/>
      <c r="S24" s="119"/>
      <c r="T24" s="119"/>
      <c r="U24" s="119"/>
      <c r="V24" s="119"/>
      <c r="W24" s="119"/>
      <c r="X24" s="119"/>
      <c r="Y24" s="119"/>
      <c r="Z24" s="119"/>
      <c r="AA24" s="119"/>
      <c r="AB24" s="119"/>
      <c r="AC24" s="119"/>
      <c r="AD24" s="119"/>
      <c r="AE24" s="119"/>
      <c r="AF24" s="119"/>
      <c r="AG24" s="119"/>
      <c r="AH24" s="119"/>
      <c r="AI24" s="119"/>
      <c r="AJ24" s="119"/>
    </row>
    <row r="25" spans="1:36">
      <c r="A25" s="27" t="s">
        <v>216</v>
      </c>
      <c r="D25" s="9" t="s">
        <v>225</v>
      </c>
      <c r="E25" s="198">
        <f>Calculations!B28</f>
        <v>65.279499999999999</v>
      </c>
      <c r="F25" s="148">
        <f>IF(Calculations!C21="",Calculations!G28,Calculations!C28)</f>
        <v>0</v>
      </c>
      <c r="G25" s="20"/>
      <c r="H25" s="1"/>
      <c r="O25" s="119"/>
      <c r="P25" s="119"/>
      <c r="Q25" s="119"/>
      <c r="R25" s="119"/>
      <c r="S25" s="119"/>
      <c r="T25" s="119"/>
      <c r="U25" s="119"/>
      <c r="V25" s="119"/>
      <c r="W25" s="119"/>
      <c r="X25" s="119"/>
      <c r="Y25" s="119"/>
      <c r="Z25" s="119"/>
      <c r="AA25" s="119"/>
      <c r="AB25" s="119"/>
      <c r="AC25" s="119"/>
      <c r="AD25" s="119"/>
      <c r="AE25" s="119"/>
      <c r="AF25" s="119"/>
      <c r="AG25" s="119"/>
      <c r="AH25" s="119"/>
      <c r="AI25" s="119"/>
      <c r="AJ25" s="119"/>
    </row>
    <row r="26" spans="1:36" ht="15.6" thickBot="1">
      <c r="A26" s="27"/>
      <c r="D26" s="9" t="s">
        <v>226</v>
      </c>
      <c r="E26" s="199">
        <f>Calculations!B46</f>
        <v>35.97</v>
      </c>
      <c r="F26" s="148">
        <f>IF(Calculations!C21="",Calculations!G46,Calculations!C46)</f>
        <v>0</v>
      </c>
      <c r="G26" s="20"/>
      <c r="H26" s="1"/>
      <c r="O26" s="119"/>
      <c r="P26" s="119"/>
      <c r="Q26" s="119"/>
      <c r="R26" s="119"/>
      <c r="S26" s="119"/>
      <c r="T26" s="119"/>
      <c r="U26" s="119"/>
      <c r="V26" s="119"/>
      <c r="W26" s="119"/>
      <c r="X26" s="119"/>
      <c r="Y26" s="119"/>
      <c r="Z26" s="119"/>
      <c r="AA26" s="119"/>
      <c r="AB26" s="119"/>
      <c r="AC26" s="119"/>
      <c r="AD26" s="119"/>
      <c r="AE26" s="119"/>
      <c r="AF26" s="119"/>
      <c r="AG26" s="119"/>
      <c r="AH26" s="119"/>
      <c r="AI26" s="119"/>
      <c r="AJ26" s="119"/>
    </row>
    <row r="27" spans="1:36" ht="15.6" thickBot="1">
      <c r="A27" s="27"/>
      <c r="D27" s="9" t="s">
        <v>227</v>
      </c>
      <c r="E27" s="200">
        <f>E23-E24</f>
        <v>0</v>
      </c>
      <c r="F27" s="204">
        <f>F23-F24</f>
        <v>0</v>
      </c>
      <c r="G27" s="20"/>
      <c r="H27" s="1"/>
      <c r="O27" s="119"/>
      <c r="P27" s="119"/>
      <c r="Q27" s="119"/>
      <c r="R27" s="119"/>
      <c r="S27" s="119"/>
      <c r="T27" s="119"/>
      <c r="U27" s="119"/>
      <c r="V27" s="119"/>
      <c r="W27" s="119"/>
      <c r="X27" s="119"/>
      <c r="Y27" s="119"/>
      <c r="Z27" s="119"/>
      <c r="AA27" s="119"/>
      <c r="AB27" s="119"/>
      <c r="AC27" s="119"/>
      <c r="AD27" s="119"/>
      <c r="AE27" s="119"/>
      <c r="AF27" s="119"/>
      <c r="AG27" s="119"/>
      <c r="AH27" s="119"/>
      <c r="AI27" s="119"/>
      <c r="AJ27" s="119"/>
    </row>
    <row r="28" spans="1:36" ht="15.6" thickBot="1">
      <c r="D28" s="9" t="s">
        <v>228</v>
      </c>
      <c r="E28" s="150">
        <f>ROUND(E25-E26,2)</f>
        <v>29.31</v>
      </c>
      <c r="F28" s="157">
        <f>F25-F26</f>
        <v>0</v>
      </c>
      <c r="G28"/>
      <c r="H28" s="1"/>
      <c r="O28" s="119"/>
      <c r="P28" s="119"/>
      <c r="Q28" s="119"/>
      <c r="R28" s="119"/>
      <c r="S28" s="119"/>
      <c r="T28" s="119"/>
      <c r="U28" s="119"/>
      <c r="V28" s="119"/>
      <c r="W28" s="119"/>
      <c r="X28" s="119"/>
      <c r="Y28" s="119"/>
      <c r="Z28" s="119"/>
      <c r="AA28" s="119"/>
      <c r="AB28" s="119"/>
      <c r="AC28" s="119"/>
      <c r="AD28" s="119"/>
      <c r="AE28" s="119"/>
      <c r="AF28" s="119"/>
      <c r="AG28" s="119"/>
      <c r="AH28" s="119"/>
      <c r="AI28" s="119"/>
      <c r="AJ28" s="119"/>
    </row>
    <row r="29" spans="1:36">
      <c r="D29" s="9"/>
      <c r="E29" s="19"/>
      <c r="F29" s="19"/>
      <c r="H29" s="1"/>
      <c r="O29" s="119"/>
      <c r="P29" s="119"/>
      <c r="Q29" s="119"/>
      <c r="R29" s="119"/>
      <c r="S29" s="119"/>
      <c r="T29" s="119"/>
      <c r="U29" s="119"/>
      <c r="V29" s="119"/>
      <c r="W29" s="119"/>
      <c r="X29" s="119"/>
      <c r="Y29" s="119"/>
      <c r="Z29" s="119"/>
      <c r="AA29" s="119"/>
      <c r="AB29" s="119"/>
      <c r="AC29" s="119"/>
      <c r="AD29" s="119"/>
      <c r="AE29" s="119"/>
      <c r="AF29" s="119"/>
      <c r="AG29" s="119"/>
      <c r="AH29" s="119"/>
      <c r="AI29" s="119"/>
      <c r="AJ29" s="119"/>
    </row>
    <row r="30" spans="1:36">
      <c r="D30" s="9"/>
      <c r="E30" s="10"/>
      <c r="F30" s="10"/>
      <c r="H30" s="1"/>
      <c r="O30" s="119"/>
      <c r="P30" s="119"/>
      <c r="Q30" s="119"/>
      <c r="R30" s="119"/>
      <c r="S30" s="119"/>
      <c r="T30" s="119"/>
      <c r="U30" s="119"/>
      <c r="V30" s="119"/>
      <c r="W30" s="119"/>
      <c r="X30" s="119"/>
      <c r="Y30" s="119"/>
      <c r="Z30" s="119"/>
      <c r="AA30" s="119"/>
      <c r="AB30" s="119"/>
      <c r="AC30" s="119"/>
      <c r="AD30" s="119"/>
      <c r="AE30" s="119"/>
      <c r="AF30" s="119"/>
      <c r="AG30" s="119"/>
      <c r="AH30" s="119"/>
      <c r="AI30" s="119"/>
      <c r="AJ30" s="119"/>
    </row>
    <row r="31" spans="1:36" ht="18.600000000000001">
      <c r="B31" s="2" t="s">
        <v>229</v>
      </c>
      <c r="G31" s="1" t="s">
        <v>230</v>
      </c>
      <c r="H31" s="1"/>
      <c r="O31" s="119"/>
      <c r="P31" s="119"/>
      <c r="Q31" s="119"/>
      <c r="R31" s="119"/>
      <c r="S31" s="119"/>
      <c r="T31" s="119"/>
      <c r="U31" s="119"/>
      <c r="V31" s="119"/>
      <c r="W31" s="119"/>
      <c r="X31" s="119"/>
      <c r="Y31" s="119"/>
      <c r="Z31" s="119"/>
      <c r="AA31" s="119"/>
      <c r="AB31" s="119"/>
      <c r="AC31" s="119"/>
      <c r="AD31" s="119"/>
      <c r="AE31" s="119"/>
      <c r="AF31" s="119"/>
      <c r="AG31" s="119"/>
      <c r="AH31" s="119"/>
      <c r="AI31" s="119"/>
      <c r="AJ31" s="119"/>
    </row>
    <row r="32" spans="1:36" ht="6" customHeight="1">
      <c r="H32" s="1"/>
      <c r="O32" s="119"/>
      <c r="P32" s="119"/>
      <c r="Q32" s="119"/>
      <c r="R32" s="119"/>
      <c r="S32" s="119"/>
      <c r="T32" s="119"/>
      <c r="U32" s="119"/>
      <c r="V32" s="119"/>
      <c r="W32" s="119"/>
      <c r="X32" s="119"/>
      <c r="Y32" s="119"/>
      <c r="Z32" s="119"/>
      <c r="AA32" s="119"/>
      <c r="AB32" s="119"/>
      <c r="AC32" s="119"/>
      <c r="AD32" s="119"/>
      <c r="AE32" s="119"/>
      <c r="AF32" s="119"/>
      <c r="AG32" s="119"/>
      <c r="AH32" s="119"/>
      <c r="AI32" s="119"/>
      <c r="AJ32" s="119"/>
    </row>
    <row r="33" spans="4:36">
      <c r="D33" s="9" t="s">
        <v>231</v>
      </c>
      <c r="E33" s="201">
        <v>0.12870000000000001</v>
      </c>
      <c r="F33" s="146">
        <v>0.12870000000000001</v>
      </c>
      <c r="G33" s="25" t="s">
        <v>232</v>
      </c>
      <c r="H33" s="1"/>
      <c r="O33" s="119"/>
      <c r="P33" s="119"/>
      <c r="Q33" s="119"/>
      <c r="R33" s="119"/>
      <c r="S33" s="119"/>
      <c r="T33" s="119"/>
      <c r="U33" s="119"/>
      <c r="V33" s="119"/>
      <c r="W33" s="119"/>
      <c r="X33" s="119"/>
      <c r="Y33" s="119"/>
      <c r="Z33" s="119"/>
      <c r="AA33" s="119"/>
      <c r="AB33" s="119"/>
      <c r="AC33" s="119"/>
      <c r="AD33" s="119"/>
      <c r="AE33" s="119"/>
      <c r="AF33" s="119"/>
      <c r="AG33" s="119"/>
      <c r="AH33" s="119"/>
      <c r="AI33" s="119"/>
      <c r="AJ33" s="119"/>
    </row>
    <row r="34" spans="4:36">
      <c r="D34" s="9" t="s">
        <v>233</v>
      </c>
      <c r="E34" s="202">
        <f>Calculations!B31</f>
        <v>154250</v>
      </c>
      <c r="F34" s="147">
        <f>IF(Calculations!C31="",Calculations!G31,Calculations!C31)</f>
        <v>0</v>
      </c>
      <c r="G34" s="20"/>
      <c r="H34" s="1"/>
      <c r="O34" s="119"/>
      <c r="P34" s="119"/>
      <c r="Q34" s="119"/>
      <c r="R34" s="119"/>
      <c r="S34" s="119"/>
      <c r="T34" s="119"/>
      <c r="U34" s="119"/>
      <c r="V34" s="119"/>
      <c r="W34" s="119"/>
      <c r="X34" s="119"/>
      <c r="Y34" s="119"/>
      <c r="Z34" s="119"/>
      <c r="AA34" s="119"/>
      <c r="AB34" s="119"/>
      <c r="AC34" s="119"/>
      <c r="AD34" s="119"/>
      <c r="AE34" s="119"/>
      <c r="AF34" s="119"/>
      <c r="AG34" s="119"/>
      <c r="AH34" s="119"/>
      <c r="AI34" s="119"/>
      <c r="AJ34" s="119"/>
    </row>
    <row r="35" spans="4:36">
      <c r="D35" s="9" t="s">
        <v>234</v>
      </c>
      <c r="E35" s="202">
        <f>Calculations!B49</f>
        <v>324150</v>
      </c>
      <c r="F35" s="147">
        <f>IF(Calculations!C49="",Calculations!G49,Calculations!C49)</f>
        <v>0</v>
      </c>
      <c r="G35" s="20"/>
      <c r="H35" s="1"/>
      <c r="O35" s="119"/>
      <c r="P35" s="119"/>
      <c r="Q35" s="119"/>
      <c r="R35" s="119"/>
      <c r="S35" s="119"/>
      <c r="T35" s="119"/>
      <c r="U35" s="119"/>
      <c r="V35" s="119"/>
      <c r="W35" s="119"/>
      <c r="X35" s="119"/>
      <c r="Y35" s="119"/>
      <c r="Z35" s="119"/>
      <c r="AA35" s="119"/>
      <c r="AB35" s="119"/>
      <c r="AC35" s="119"/>
      <c r="AD35" s="119"/>
      <c r="AE35" s="119"/>
      <c r="AF35" s="119"/>
      <c r="AG35" s="119"/>
      <c r="AH35" s="119"/>
      <c r="AI35" s="119"/>
      <c r="AJ35" s="119"/>
    </row>
    <row r="36" spans="4:36">
      <c r="D36" s="9" t="s">
        <v>235</v>
      </c>
      <c r="E36" s="35">
        <f>IFERROR(E35-E34,"")</f>
        <v>169900</v>
      </c>
      <c r="F36" s="13">
        <f>IFERROR(F35-F34,"")</f>
        <v>0</v>
      </c>
      <c r="G36" s="20" t="str">
        <f>(IF(F36&lt;0,"Does Not Qualify - Negative Incremental Project Cost",""))</f>
        <v/>
      </c>
      <c r="H36" s="1"/>
      <c r="O36" s="119"/>
      <c r="P36" s="119"/>
      <c r="Q36" s="119"/>
      <c r="R36" s="119"/>
      <c r="S36" s="119"/>
      <c r="T36" s="119"/>
      <c r="U36" s="119"/>
      <c r="V36" s="119"/>
      <c r="W36" s="119"/>
      <c r="X36" s="119"/>
      <c r="Y36" s="119"/>
      <c r="Z36" s="119"/>
      <c r="AA36" s="119"/>
      <c r="AB36" s="119"/>
      <c r="AC36" s="119"/>
      <c r="AD36" s="119"/>
      <c r="AE36" s="119"/>
      <c r="AF36" s="119"/>
      <c r="AG36" s="119"/>
      <c r="AH36" s="119"/>
      <c r="AI36" s="119"/>
      <c r="AJ36" s="119"/>
    </row>
    <row r="37" spans="4:36">
      <c r="D37" s="9" t="s">
        <v>236</v>
      </c>
      <c r="E37" s="35">
        <v>0.15</v>
      </c>
      <c r="F37" s="13">
        <v>0.15</v>
      </c>
      <c r="H37" s="20"/>
      <c r="O37" s="119"/>
      <c r="P37" s="119"/>
      <c r="Q37" s="119"/>
      <c r="R37" s="119"/>
      <c r="S37" s="119"/>
      <c r="T37" s="119"/>
      <c r="U37" s="119"/>
      <c r="V37" s="119"/>
      <c r="W37" s="119"/>
      <c r="X37" s="119"/>
      <c r="Y37" s="119"/>
      <c r="Z37" s="119"/>
      <c r="AA37" s="119"/>
      <c r="AB37" s="119"/>
      <c r="AC37" s="119"/>
      <c r="AD37" s="119"/>
      <c r="AE37" s="119"/>
      <c r="AF37" s="119"/>
      <c r="AG37" s="119"/>
      <c r="AH37" s="119"/>
      <c r="AI37" s="119"/>
      <c r="AJ37" s="119"/>
    </row>
    <row r="38" spans="4:36" ht="7.5" customHeight="1">
      <c r="D38" s="11"/>
      <c r="E38" s="36"/>
      <c r="H38" s="1"/>
      <c r="O38" s="119"/>
      <c r="P38" s="119"/>
      <c r="Q38" s="119"/>
      <c r="R38" s="119"/>
      <c r="S38" s="119"/>
      <c r="T38" s="119"/>
      <c r="U38" s="119"/>
      <c r="V38" s="119"/>
      <c r="W38" s="119"/>
      <c r="X38" s="119"/>
      <c r="Y38" s="119"/>
      <c r="Z38" s="119"/>
      <c r="AA38" s="119"/>
      <c r="AB38" s="119"/>
      <c r="AC38" s="119"/>
      <c r="AD38" s="119"/>
      <c r="AE38" s="119"/>
      <c r="AF38" s="119"/>
      <c r="AG38" s="119"/>
      <c r="AH38" s="119"/>
      <c r="AI38" s="119"/>
      <c r="AJ38" s="119"/>
    </row>
    <row r="39" spans="4:36">
      <c r="D39" s="9" t="s">
        <v>237</v>
      </c>
      <c r="E39" s="35">
        <f>E17*E33</f>
        <v>65050.642800000001</v>
      </c>
      <c r="F39" s="13">
        <f>F17*F33</f>
        <v>0</v>
      </c>
      <c r="H39" s="1"/>
      <c r="O39" s="119"/>
      <c r="P39" s="119"/>
      <c r="Q39" s="119"/>
      <c r="R39" s="119"/>
      <c r="S39" s="119"/>
      <c r="T39" s="119"/>
      <c r="U39" s="119"/>
      <c r="V39" s="119"/>
      <c r="W39" s="119"/>
      <c r="X39" s="119"/>
      <c r="Y39" s="119"/>
      <c r="Z39" s="119"/>
      <c r="AA39" s="119"/>
      <c r="AB39" s="119"/>
      <c r="AC39" s="119"/>
      <c r="AD39" s="119"/>
      <c r="AE39" s="119"/>
      <c r="AF39" s="119"/>
      <c r="AG39" s="119"/>
      <c r="AH39" s="119"/>
      <c r="AI39" s="119"/>
      <c r="AJ39" s="119"/>
    </row>
    <row r="40" spans="4:36" ht="6.75" customHeight="1">
      <c r="D40" s="11"/>
      <c r="E40" s="36"/>
      <c r="H40" s="1"/>
      <c r="O40" s="119"/>
      <c r="P40" s="119"/>
      <c r="Q40" s="119"/>
      <c r="R40" s="119"/>
      <c r="S40" s="119"/>
      <c r="T40" s="119"/>
      <c r="U40" s="119"/>
      <c r="V40" s="119"/>
      <c r="W40" s="119"/>
      <c r="X40" s="119"/>
      <c r="Y40" s="119"/>
      <c r="Z40" s="119"/>
      <c r="AA40" s="119"/>
      <c r="AB40" s="119"/>
      <c r="AC40" s="119"/>
      <c r="AD40" s="119"/>
      <c r="AE40" s="119"/>
      <c r="AF40" s="119"/>
      <c r="AG40" s="119"/>
      <c r="AH40" s="119"/>
      <c r="AI40" s="119"/>
      <c r="AJ40" s="119"/>
    </row>
    <row r="41" spans="4:36">
      <c r="D41" s="9" t="s">
        <v>238</v>
      </c>
      <c r="E41" s="35">
        <f>E37*E17</f>
        <v>75816.599999999991</v>
      </c>
      <c r="F41" s="13">
        <f>F37*F17</f>
        <v>0</v>
      </c>
      <c r="H41" s="1"/>
      <c r="O41" s="119"/>
      <c r="P41" s="119"/>
      <c r="Q41" s="119"/>
      <c r="R41" s="119"/>
      <c r="S41" s="119"/>
      <c r="T41" s="119"/>
      <c r="U41" s="119"/>
      <c r="V41" s="119"/>
      <c r="W41" s="119"/>
      <c r="X41" s="119"/>
      <c r="Y41" s="119"/>
      <c r="Z41" s="119"/>
      <c r="AA41" s="119"/>
      <c r="AB41" s="119"/>
      <c r="AC41" s="119"/>
      <c r="AD41" s="119"/>
      <c r="AE41" s="119"/>
      <c r="AF41" s="119"/>
      <c r="AG41" s="119"/>
      <c r="AH41" s="119"/>
      <c r="AI41" s="119"/>
      <c r="AJ41" s="119"/>
    </row>
    <row r="42" spans="4:36">
      <c r="G42" s="20"/>
      <c r="H42" s="1"/>
      <c r="O42" s="119"/>
      <c r="P42" s="119"/>
      <c r="Q42" s="119"/>
      <c r="R42" s="119"/>
      <c r="S42" s="119"/>
      <c r="T42" s="119"/>
      <c r="U42" s="119"/>
      <c r="V42" s="119"/>
      <c r="W42" s="119"/>
      <c r="X42" s="119"/>
      <c r="Y42" s="119"/>
      <c r="Z42" s="119"/>
      <c r="AA42" s="119"/>
      <c r="AB42" s="119"/>
      <c r="AC42" s="119"/>
      <c r="AD42" s="119"/>
      <c r="AE42" s="119"/>
      <c r="AF42" s="119"/>
      <c r="AG42" s="119"/>
      <c r="AH42" s="119"/>
      <c r="AI42" s="119"/>
      <c r="AJ42" s="119"/>
    </row>
    <row r="43" spans="4:36">
      <c r="D43" s="14" t="s">
        <v>239</v>
      </c>
      <c r="E43" s="15"/>
      <c r="F43" s="15"/>
      <c r="H43" s="1"/>
      <c r="O43" s="119"/>
      <c r="P43" s="119"/>
      <c r="Q43" s="119"/>
      <c r="R43" s="119"/>
      <c r="S43" s="119"/>
      <c r="T43" s="119"/>
      <c r="U43" s="119"/>
      <c r="V43" s="119"/>
      <c r="W43" s="119"/>
      <c r="X43" s="119"/>
      <c r="Y43" s="119"/>
      <c r="Z43" s="119"/>
      <c r="AA43" s="119"/>
      <c r="AB43" s="119"/>
      <c r="AC43" s="119"/>
      <c r="AD43" s="119"/>
      <c r="AE43" s="119"/>
      <c r="AF43" s="119"/>
      <c r="AG43" s="119"/>
      <c r="AH43" s="119"/>
      <c r="AI43" s="119"/>
      <c r="AJ43" s="119"/>
    </row>
    <row r="44" spans="4:36">
      <c r="D44" s="9" t="s">
        <v>240</v>
      </c>
      <c r="E44" s="188">
        <f>(ROUND(E35*0.5,2))</f>
        <v>162075</v>
      </c>
      <c r="F44" s="189">
        <f>(ROUND(F35*0.5,2))</f>
        <v>0</v>
      </c>
      <c r="G44" s="20"/>
      <c r="H44" s="1"/>
      <c r="O44" s="119"/>
      <c r="P44" s="119"/>
      <c r="Q44" s="119"/>
      <c r="R44" s="119"/>
      <c r="S44" s="119"/>
      <c r="T44" s="119"/>
      <c r="U44" s="119"/>
      <c r="V44" s="119"/>
      <c r="W44" s="119"/>
      <c r="X44" s="119"/>
      <c r="Y44" s="119"/>
      <c r="Z44" s="119"/>
      <c r="AA44" s="119"/>
      <c r="AB44" s="119"/>
      <c r="AC44" s="119"/>
      <c r="AD44" s="119"/>
      <c r="AE44" s="119"/>
      <c r="AF44" s="119"/>
      <c r="AG44" s="119"/>
      <c r="AH44" s="119"/>
      <c r="AI44" s="119"/>
      <c r="AJ44" s="119"/>
    </row>
    <row r="45" spans="4:36">
      <c r="D45" s="9" t="s">
        <v>241</v>
      </c>
      <c r="E45" s="188">
        <f>MIN(E41,300000)</f>
        <v>75816.599999999991</v>
      </c>
      <c r="F45" s="189">
        <f>MIN(F41,300000)</f>
        <v>0</v>
      </c>
      <c r="H45" s="1"/>
      <c r="O45" s="119"/>
      <c r="P45" s="119"/>
      <c r="Q45" s="119"/>
      <c r="R45" s="119"/>
      <c r="S45" s="119"/>
      <c r="T45" s="119"/>
      <c r="U45" s="119"/>
      <c r="V45" s="119"/>
      <c r="W45" s="119"/>
      <c r="X45" s="119"/>
      <c r="Y45" s="119"/>
      <c r="Z45" s="119"/>
      <c r="AA45" s="119"/>
      <c r="AB45" s="119"/>
      <c r="AC45" s="119"/>
      <c r="AD45" s="119"/>
      <c r="AE45" s="119"/>
      <c r="AF45" s="119"/>
      <c r="AG45" s="119"/>
      <c r="AH45" s="119"/>
      <c r="AI45" s="119"/>
      <c r="AJ45" s="119"/>
    </row>
    <row r="46" spans="4:36" ht="15.6" thickBot="1">
      <c r="D46" s="9" t="s">
        <v>242</v>
      </c>
      <c r="E46" s="188">
        <f>E41</f>
        <v>75816.599999999991</v>
      </c>
      <c r="F46" s="190">
        <f>F41</f>
        <v>0</v>
      </c>
      <c r="H46" s="1"/>
      <c r="O46" s="119"/>
      <c r="P46" s="119"/>
      <c r="Q46" s="119"/>
      <c r="R46" s="119"/>
      <c r="S46" s="119"/>
      <c r="T46" s="119"/>
      <c r="U46" s="119"/>
      <c r="V46" s="119"/>
      <c r="W46" s="119"/>
      <c r="X46" s="119"/>
      <c r="Y46" s="119"/>
      <c r="Z46" s="119"/>
      <c r="AA46" s="119"/>
      <c r="AB46" s="119"/>
      <c r="AC46" s="119"/>
      <c r="AD46" s="119"/>
      <c r="AE46" s="119"/>
      <c r="AF46" s="119"/>
      <c r="AG46" s="119"/>
      <c r="AH46" s="119"/>
      <c r="AI46" s="119"/>
      <c r="AJ46" s="119"/>
    </row>
    <row r="47" spans="4:36" ht="15.6" thickBot="1">
      <c r="D47" s="16" t="s">
        <v>243</v>
      </c>
      <c r="E47" s="192">
        <f>MIN(E44:E46)</f>
        <v>75816.599999999991</v>
      </c>
      <c r="F47" s="191">
        <f>MIN(F44:F46)</f>
        <v>0</v>
      </c>
      <c r="H47" s="1"/>
    </row>
  </sheetData>
  <sheetProtection algorithmName="SHA-512" hashValue="Rnwlx0tnOqKtpJFQDaxiFxSbO6qx6nCMU7cTBFJWD6NlJxjqHQAa3MGke2MJHZeMCbdlxeZ8uVZYbaeaWNLjuQ==" saltValue="CHzZkLx8eENyBPJLetVT1A==" spinCount="100000" sheet="1" objects="1" scenarios="1"/>
  <mergeCells count="7">
    <mergeCell ref="G9:G10"/>
    <mergeCell ref="C4:D4"/>
    <mergeCell ref="C6:D6"/>
    <mergeCell ref="C7:D7"/>
    <mergeCell ref="C5:D5"/>
    <mergeCell ref="C10:D10"/>
    <mergeCell ref="C9:D9"/>
  </mergeCells>
  <conditionalFormatting sqref="F20">
    <cfRule type="expression" dxfId="12" priority="19">
      <formula>$F$20&lt;29.99%</formula>
    </cfRule>
    <cfRule type="expression" dxfId="11" priority="20">
      <formula>$F$20&gt;29.99%</formula>
    </cfRule>
  </conditionalFormatting>
  <conditionalFormatting sqref="F25:F27">
    <cfRule type="expression" dxfId="10" priority="16">
      <formula>$C$4=$A$25</formula>
    </cfRule>
  </conditionalFormatting>
  <conditionalFormatting sqref="F23:F24">
    <cfRule type="expression" dxfId="9" priority="14">
      <formula>$C$4=$A$25</formula>
    </cfRule>
  </conditionalFormatting>
  <conditionalFormatting sqref="F28">
    <cfRule type="beginsWith" dxfId="8" priority="1" operator="beginsWith" text="No Demand">
      <formula>LEFT(F28,LEN("No Demand"))="No Demand"</formula>
    </cfRule>
    <cfRule type="expression" dxfId="7" priority="13">
      <formula>$C$4=$A$25</formula>
    </cfRule>
  </conditionalFormatting>
  <conditionalFormatting sqref="G20">
    <cfRule type="containsText" dxfId="6" priority="9" operator="containsText" text="Does not meet % Energy Reduction Requirement">
      <formula>NOT(ISERROR(SEARCH("Does not meet % Energy Reduction Requirement",G20)))</formula>
    </cfRule>
    <cfRule type="containsText" dxfId="5" priority="10" operator="containsText" text="Does meet % Energy Reduction Requirement">
      <formula>NOT(ISERROR(SEARCH("Does meet % Energy Reduction Requirement",G20)))</formula>
    </cfRule>
  </conditionalFormatting>
  <conditionalFormatting sqref="G36">
    <cfRule type="containsText" dxfId="4" priority="7" operator="containsText" text="Does not meet % Energy Reduction Requirement">
      <formula>NOT(ISERROR(SEARCH("Does not meet % Energy Reduction Requirement",G36)))</formula>
    </cfRule>
    <cfRule type="containsText" dxfId="3" priority="8" operator="containsText" text="Does meet % Energy Reduction Requirement">
      <formula>NOT(ISERROR(SEARCH("Does meet % Energy Reduction Requirement",G36)))</formula>
    </cfRule>
  </conditionalFormatting>
  <conditionalFormatting sqref="E25:E27">
    <cfRule type="expression" dxfId="2" priority="4">
      <formula>$C$4=$A$25</formula>
    </cfRule>
  </conditionalFormatting>
  <conditionalFormatting sqref="E23:E24">
    <cfRule type="expression" dxfId="1" priority="3">
      <formula>$C$4=$A$25</formula>
    </cfRule>
  </conditionalFormatting>
  <conditionalFormatting sqref="E28">
    <cfRule type="expression" dxfId="0" priority="2">
      <formula>$C$4=$A$25</formula>
    </cfRule>
  </conditionalFormatting>
  <dataValidations count="3">
    <dataValidation type="list" allowBlank="1" showInputMessage="1" showErrorMessage="1" sqref="C4:D4" xr:uid="{00000000-0002-0000-0600-000000000000}">
      <formula1>Measure</formula1>
    </dataValidation>
    <dataValidation type="list" allowBlank="1" showInputMessage="1" showErrorMessage="1" sqref="C6:D6" xr:uid="{00000000-0002-0000-0600-000001000000}">
      <formula1>Building</formula1>
    </dataValidation>
    <dataValidation type="list" allowBlank="1" showInputMessage="1" showErrorMessage="1" sqref="F21" xr:uid="{EFC7E2D1-82A5-4440-BA05-B5C0DA06AF77}">
      <formula1>$H$21:$H$22</formula1>
    </dataValidation>
  </dataValidations>
  <pageMargins left="0.7" right="0.7" top="0.75" bottom="0.75" header="0.3" footer="0.3"/>
  <pageSetup scale="83" orientation="portrait" r:id="rId1"/>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C16"/>
  <sheetViews>
    <sheetView workbookViewId="0">
      <selection activeCell="B17" sqref="B17"/>
    </sheetView>
  </sheetViews>
  <sheetFormatPr defaultRowHeight="14.45"/>
  <cols>
    <col min="1" max="1" width="11.140625" customWidth="1"/>
    <col min="2" max="2" width="111.5703125" style="121" customWidth="1"/>
  </cols>
  <sheetData>
    <row r="1" spans="1:3">
      <c r="A1" t="s">
        <v>244</v>
      </c>
    </row>
    <row r="3" spans="1:3">
      <c r="A3" t="s">
        <v>245</v>
      </c>
      <c r="B3" s="121" t="s">
        <v>246</v>
      </c>
      <c r="C3" t="s">
        <v>247</v>
      </c>
    </row>
    <row r="4" spans="1:3">
      <c r="A4" s="65">
        <v>44028</v>
      </c>
      <c r="B4" s="121" t="s">
        <v>248</v>
      </c>
      <c r="C4" t="s">
        <v>249</v>
      </c>
    </row>
    <row r="5" spans="1:3">
      <c r="A5" s="65">
        <v>44200</v>
      </c>
      <c r="B5" s="121" t="s">
        <v>250</v>
      </c>
      <c r="C5" t="s">
        <v>251</v>
      </c>
    </row>
    <row r="6" spans="1:3">
      <c r="A6" s="65">
        <v>44218</v>
      </c>
      <c r="B6" s="121" t="s">
        <v>252</v>
      </c>
      <c r="C6" t="s">
        <v>251</v>
      </c>
    </row>
    <row r="7" spans="1:3">
      <c r="A7" s="65">
        <v>44232</v>
      </c>
      <c r="B7" s="121" t="s">
        <v>253</v>
      </c>
      <c r="C7" t="s">
        <v>251</v>
      </c>
    </row>
    <row r="8" spans="1:3">
      <c r="A8" s="65">
        <v>44565</v>
      </c>
      <c r="B8" s="121" t="s">
        <v>254</v>
      </c>
      <c r="C8" t="s">
        <v>255</v>
      </c>
    </row>
    <row r="9" spans="1:3">
      <c r="A9" s="65">
        <v>44567</v>
      </c>
      <c r="B9" s="121" t="s">
        <v>256</v>
      </c>
      <c r="C9" t="s">
        <v>251</v>
      </c>
    </row>
    <row r="10" spans="1:3">
      <c r="A10" s="65">
        <v>44917</v>
      </c>
      <c r="B10" s="121" t="s">
        <v>257</v>
      </c>
      <c r="C10" t="s">
        <v>255</v>
      </c>
    </row>
    <row r="11" spans="1:3">
      <c r="A11" s="65">
        <v>45043</v>
      </c>
      <c r="B11" s="121" t="s">
        <v>258</v>
      </c>
      <c r="C11" t="s">
        <v>251</v>
      </c>
    </row>
    <row r="12" spans="1:3">
      <c r="A12" s="65">
        <v>45275</v>
      </c>
      <c r="B12" s="121" t="s">
        <v>259</v>
      </c>
      <c r="C12" t="s">
        <v>251</v>
      </c>
    </row>
    <row r="13" spans="1:3">
      <c r="A13" s="65">
        <v>45316</v>
      </c>
      <c r="B13" s="121" t="s">
        <v>260</v>
      </c>
      <c r="C13" t="s">
        <v>251</v>
      </c>
    </row>
    <row r="14" spans="1:3" ht="28.9">
      <c r="A14" s="65">
        <v>45345</v>
      </c>
      <c r="B14" s="121" t="s">
        <v>261</v>
      </c>
      <c r="C14" t="s">
        <v>251</v>
      </c>
    </row>
    <row r="15" spans="1:3">
      <c r="A15" s="65">
        <v>45653</v>
      </c>
      <c r="B15" s="205" t="s">
        <v>262</v>
      </c>
      <c r="C15" t="s">
        <v>251</v>
      </c>
    </row>
    <row r="16" spans="1:3">
      <c r="A16" s="65">
        <v>46031</v>
      </c>
      <c r="B16" s="121" t="s">
        <v>263</v>
      </c>
      <c r="C16" t="s">
        <v>264</v>
      </c>
    </row>
  </sheetData>
  <sheetProtection algorithmName="SHA-512" hashValue="AyoHtwrDq1TfGYlvzVtr0g5ACCOQ07xaRmVAKrIu0yvqEMXn9aPXKuqrA7ki5mIgi2UpcbOo9f+VJ5j1HqfJ7g==" saltValue="FKY2Q3+bBMe0xyAwYD+DBA==" spinCount="100000"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4c3655a7-e423-4417-97bb-4318289dd84a">
      <Terms xmlns="http://schemas.microsoft.com/office/infopath/2007/PartnerControls"/>
    </lcf76f155ced4ddcb4097134ff3c332f>
    <TaxCatchAll xmlns="100f26b1-9581-4d8d-a9fc-f582e245f9a6" xsi:nil="true"/>
    <_DCDateModified xmlns="http://schemas.microsoft.com/sharepoint/v3/fields" xsi:nil="true"/>
    <Comment xmlns="4c3655a7-e423-4417-97bb-4318289dd84a" xsi:nil="true"/>
    <_DCDateCreated xmlns="http://schemas.microsoft.com/sharepoint/v3/fields"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93C2C3A1725FC849BF193D0C3DEFB6FF" ma:contentTypeVersion="24" ma:contentTypeDescription="Create a new document." ma:contentTypeScope="" ma:versionID="9de0027c195cb7e31febf121f94d3d39">
  <xsd:schema xmlns:xsd="http://www.w3.org/2001/XMLSchema" xmlns:xs="http://www.w3.org/2001/XMLSchema" xmlns:p="http://schemas.microsoft.com/office/2006/metadata/properties" xmlns:ns2="4c3655a7-e423-4417-97bb-4318289dd84a" xmlns:ns3="1cf481de-c19d-47f4-a275-1233559a005a" xmlns:ns4="http://schemas.microsoft.com/sharepoint/v3/fields" xmlns:ns5="100f26b1-9581-4d8d-a9fc-f582e245f9a6" targetNamespace="http://schemas.microsoft.com/office/2006/metadata/properties" ma:root="true" ma:fieldsID="1e06fe2eeabd0efd9fbe1764f060dc20" ns2:_="" ns3:_="" ns4:_="" ns5:_="">
    <xsd:import namespace="4c3655a7-e423-4417-97bb-4318289dd84a"/>
    <xsd:import namespace="1cf481de-c19d-47f4-a275-1233559a005a"/>
    <xsd:import namespace="http://schemas.microsoft.com/sharepoint/v3/fields"/>
    <xsd:import namespace="100f26b1-9581-4d8d-a9fc-f582e245f9a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OCR" minOccurs="0"/>
                <xsd:element ref="ns2:MediaLengthInSeconds" minOccurs="0"/>
                <xsd:element ref="ns2:MediaServiceLocation" minOccurs="0"/>
                <xsd:element ref="ns2:Comment" minOccurs="0"/>
                <xsd:element ref="ns4:_DCDateModified" minOccurs="0"/>
                <xsd:element ref="ns4:_DCDateCreated" minOccurs="0"/>
                <xsd:element ref="ns2:lcf76f155ced4ddcb4097134ff3c332f" minOccurs="0"/>
                <xsd:element ref="ns5: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c3655a7-e423-4417-97bb-4318289dd8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Comment" ma:index="21" nillable="true" ma:displayName="Comment" ma:format="Dropdown" ma:internalName="Comment">
      <xsd:simpleType>
        <xsd:restriction base="dms:Note">
          <xsd:maxLength value="255"/>
        </xsd:restriction>
      </xsd:simpleType>
    </xsd:element>
    <xsd:element name="lcf76f155ced4ddcb4097134ff3c332f" ma:index="26" nillable="true" ma:taxonomy="true" ma:internalName="lcf76f155ced4ddcb4097134ff3c332f" ma:taxonomyFieldName="MediaServiceImageTags" ma:displayName="Image Tags" ma:readOnly="false" ma:fieldId="{5cf76f15-5ced-4ddc-b409-7134ff3c332f}" ma:taxonomyMulti="true" ma:sspId="884609c4-048b-4b80-a7b2-5057edd3097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8" nillable="true" ma:displayName="MediaServiceObjectDetectorVersions" ma:hidden="true" ma:indexed="true" ma:internalName="MediaServiceObjectDetectorVersions" ma:readOnly="true">
      <xsd:simpleType>
        <xsd:restriction base="dms:Text"/>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MediaServiceBillingMetadata" ma:index="30"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cf481de-c19d-47f4-a275-1233559a005a"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DCDateModified" ma:index="23" nillable="true" ma:displayName="Date Modified" ma:description="The date on which this resource was last modified" ma:format="DateTime" ma:internalName="_DCDateModified">
      <xsd:simpleType>
        <xsd:restriction base="dms:DateTime"/>
      </xsd:simpleType>
    </xsd:element>
    <xsd:element name="_DCDateCreated" ma:index="24" nillable="true" ma:displayName="Date Created" ma:description="The date on which this resource was created" ma:format="DateTime" ma:internalName="_DCDateCreated">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100f26b1-9581-4d8d-a9fc-f582e245f9a6" elementFormDefault="qualified">
    <xsd:import namespace="http://schemas.microsoft.com/office/2006/documentManagement/types"/>
    <xsd:import namespace="http://schemas.microsoft.com/office/infopath/2007/PartnerControls"/>
    <xsd:element name="TaxCatchAll" ma:index="27" nillable="true" ma:displayName="Taxonomy Catch All Column" ma:hidden="true" ma:list="{b6da3050-14e0-4095-bf11-8c0181315b92}" ma:internalName="TaxCatchAll" ma:showField="CatchAllData" ma:web="100f26b1-9581-4d8d-a9fc-f582e245f9a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7B55A20-CCFC-4FAB-A5BA-52C98F72A893}"/>
</file>

<file path=customXml/itemProps2.xml><?xml version="1.0" encoding="utf-8"?>
<ds:datastoreItem xmlns:ds="http://schemas.openxmlformats.org/officeDocument/2006/customXml" ds:itemID="{8A54BE1A-740B-4389-A1A5-A71B921B4E44}"/>
</file>

<file path=customXml/itemProps3.xml><?xml version="1.0" encoding="utf-8"?>
<ds:datastoreItem xmlns:ds="http://schemas.openxmlformats.org/officeDocument/2006/customXml" ds:itemID="{2B3FC2B4-E9B8-40DA-A5B6-5B379FE74DB2}"/>
</file>

<file path=docProps/app.xml><?xml version="1.0" encoding="utf-8"?>
<Properties xmlns="http://schemas.openxmlformats.org/officeDocument/2006/extended-properties" xmlns:vt="http://schemas.openxmlformats.org/officeDocument/2006/docPropsVTypes">
  <Application>Microsoft Excel Online</Application>
  <Manager/>
  <Company>Microsoft</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Brittany Savignac</dc:creator>
  <cp:keywords/>
  <dc:description/>
  <cp:lastModifiedBy/>
  <cp:revision/>
  <dcterms:created xsi:type="dcterms:W3CDTF">2016-11-22T14:50:13Z</dcterms:created>
  <dcterms:modified xsi:type="dcterms:W3CDTF">2026-01-13T19:04:08Z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0x01010093C2C3A1725FC849BF193D0C3DEFB6FF</vt:lpwstr>
  </property>
  <property fmtid="{D5CDD505-2E9C-101B-9397-08002B2CF9AE}" pid="3" name="MediaServiceImageTags">
    <vt:lpwstr/>
  </property>
</Properties>
</file>