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sa10ed.sharepoint.com/sites/FocusonEnergy/Shared Documents/M Drive/2023-2026 Focus/Tech Review/Workpaper Development/For 2026/Greenhouse Workpapers/Hybrid Calcs &amp; SDS/"/>
    </mc:Choice>
  </mc:AlternateContent>
  <xr:revisionPtr revIDLastSave="211" documentId="8_{9F97EB3E-D6C2-4D7C-9DDF-770ADE0BE6DB}" xr6:coauthVersionLast="47" xr6:coauthVersionMax="47" xr10:uidLastSave="{8DFB2157-483E-4CBE-ABD8-7FF448E658AF}"/>
  <bookViews>
    <workbookView xWindow="28680" yWindow="-120" windowWidth="29040" windowHeight="15720" xr2:uid="{25109DD7-BFF4-4B93-9BD2-C6A4F8CBA98B}"/>
  </bookViews>
  <sheets>
    <sheet name="Data Collection Form" sheetId="1" r:id="rId1"/>
  </sheets>
  <externalReferences>
    <externalReference r:id="rId2"/>
  </externalReferences>
  <definedNames>
    <definedName name="lamptype">[1]Lighting!$BB$3:$BB$57</definedName>
    <definedName name="LampTypelist">[1]Lighting!$BG$3:$BG$9</definedName>
    <definedName name="lamptypeStart">[1]Lighting!$BB$2</definedName>
    <definedName name="_xlnm.Print_Area" localSheetId="0">'Data Collection Form'!$A$2:$F$202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9" i="1" l="1"/>
  <c r="B88" i="1"/>
  <c r="B83" i="1"/>
  <c r="C84" i="1" s="1"/>
  <c r="D66" i="1"/>
  <c r="B66" i="1"/>
  <c r="D63" i="1"/>
  <c r="B63" i="1"/>
  <c r="D59" i="1"/>
  <c r="B59" i="1"/>
  <c r="D56" i="1"/>
  <c r="B56" i="1"/>
  <c r="D52" i="1"/>
  <c r="B52" i="1"/>
  <c r="B48" i="1"/>
  <c r="B32" i="1"/>
  <c r="B84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<sst xmlns="http://schemas.openxmlformats.org/spreadsheetml/2006/main" count="304" uniqueCount="226">
  <si>
    <t xml:space="preserve">DO NOT USE THIS PAGE FOR DATA INPUT - PRINT OUT AND USE FOR DATA COLLECTION PURPOSES </t>
  </si>
  <si>
    <t>Greenhouse Audit Tool</t>
  </si>
  <si>
    <t>Date:</t>
  </si>
  <si>
    <t>Page:</t>
  </si>
  <si>
    <t>1 of 4</t>
  </si>
  <si>
    <t xml:space="preserve">Company Name: </t>
  </si>
  <si>
    <t xml:space="preserve">Contact Name: </t>
  </si>
  <si>
    <t>Address:</t>
  </si>
  <si>
    <t>Audited by:</t>
  </si>
  <si>
    <t>City:</t>
  </si>
  <si>
    <t>Phone #:</t>
  </si>
  <si>
    <t>State:</t>
  </si>
  <si>
    <t>Zip Code</t>
  </si>
  <si>
    <t>Phone No.:</t>
  </si>
  <si>
    <t>Cell phone No.:</t>
  </si>
  <si>
    <t>Fax No.:</t>
  </si>
  <si>
    <t>E-mail:</t>
  </si>
  <si>
    <t>Fed.Tax ID #</t>
  </si>
  <si>
    <t>Electric Utility:</t>
  </si>
  <si>
    <t>Gas Utility:</t>
  </si>
  <si>
    <t>Key</t>
  </si>
  <si>
    <t>Manual Entry(You Enter)</t>
  </si>
  <si>
    <t>Auto Fill(Can Manually Edit)</t>
  </si>
  <si>
    <t>Nearest Weather data</t>
  </si>
  <si>
    <t>Type of Greenhouse Structure</t>
  </si>
  <si>
    <t>Manf / Brand if known</t>
  </si>
  <si>
    <t>Floor Material</t>
  </si>
  <si>
    <t>Greenhouse Dimensions</t>
  </si>
  <si>
    <t>Ft., Bay Width</t>
  </si>
  <si>
    <t>Ft., Length</t>
  </si>
  <si>
    <t>Ft., Ground to Peak height</t>
  </si>
  <si>
    <t>Glazing Materials</t>
  </si>
  <si>
    <t>Roof</t>
  </si>
  <si>
    <t>Roof Glazing type</t>
  </si>
  <si>
    <t>U-value if Type = Other</t>
  </si>
  <si>
    <t>Side Wall - A</t>
  </si>
  <si>
    <t>Side Wall - B</t>
  </si>
  <si>
    <t>Side wall type</t>
  </si>
  <si>
    <t>Ft., Side wall height</t>
  </si>
  <si>
    <t>Curtain Wall - A</t>
  </si>
  <si>
    <t>Curtain Wall - B</t>
  </si>
  <si>
    <t>U Value</t>
  </si>
  <si>
    <t>Curtain Wall Type</t>
  </si>
  <si>
    <t>Ft., Curtain wall height</t>
  </si>
  <si>
    <t>Polycarbonate, double-6mm</t>
  </si>
  <si>
    <t>U-value,  if Type = Other</t>
  </si>
  <si>
    <t>Polycarbonate, double-8mm</t>
  </si>
  <si>
    <t>Polycarbonate, double-16mm</t>
  </si>
  <si>
    <t>End Wall - C</t>
  </si>
  <si>
    <t>End Wall - D</t>
  </si>
  <si>
    <t>Polycarbonate, Triple</t>
  </si>
  <si>
    <t>End Wall type</t>
  </si>
  <si>
    <t>Poly, Double, IR inhibited</t>
  </si>
  <si>
    <t>Other</t>
  </si>
  <si>
    <t>Manually Enter</t>
  </si>
  <si>
    <t>End Wall Curtain - C</t>
  </si>
  <si>
    <t>End Wall Curtain - D</t>
  </si>
  <si>
    <t>End Wall Curtain Type</t>
  </si>
  <si>
    <t>Ft., End Wall Curtain height</t>
  </si>
  <si>
    <t>Gable End - C</t>
  </si>
  <si>
    <t>Gable End - D</t>
  </si>
  <si>
    <t>Gable end wall type</t>
  </si>
  <si>
    <t>Perimeter</t>
  </si>
  <si>
    <t>Foam Perimeter Insulation</t>
  </si>
  <si>
    <t xml:space="preserve">Inches </t>
  </si>
  <si>
    <t xml:space="preserve">Estimated infiltration rate </t>
  </si>
  <si>
    <t xml:space="preserve">Air Changes </t>
  </si>
  <si>
    <t>Infiltration Guidelines</t>
  </si>
  <si>
    <t>Air Changes</t>
  </si>
  <si>
    <t xml:space="preserve">New Construction: </t>
  </si>
  <si>
    <t>Per Hour</t>
  </si>
  <si>
    <t xml:space="preserve">Glass, Polycarbonate, </t>
  </si>
  <si>
    <t>0.75-1.5</t>
  </si>
  <si>
    <t>Acrylic, Fiberglass</t>
  </si>
  <si>
    <t>Double-layer Plastic Film</t>
  </si>
  <si>
    <t>0.5-1.0</t>
  </si>
  <si>
    <t>Old Construction:</t>
  </si>
  <si>
    <t>Glass - Poor Condition</t>
  </si>
  <si>
    <t>2.0-4.0</t>
  </si>
  <si>
    <t>Glass - Good Condition</t>
  </si>
  <si>
    <t>1.0-2.0</t>
  </si>
  <si>
    <t>Fuel type (Select One)</t>
  </si>
  <si>
    <t>Energy Cost - $/ (Can manually edit if you know your cost)</t>
  </si>
  <si>
    <t>Type of heater (Select One)</t>
  </si>
  <si>
    <t>Heat Distribution Location:</t>
  </si>
  <si>
    <t>Thermal Efficiency</t>
  </si>
  <si>
    <t xml:space="preserve">Average Days of use </t>
  </si>
  <si>
    <t>Night Time - °F</t>
  </si>
  <si>
    <t>Day Length - hrs
(Hours Daytime setpoint is active)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</si>
  <si>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</si>
  <si>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</si>
  <si>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</si>
  <si>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</si>
  <si>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</si>
  <si>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</si>
  <si>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</si>
  <si>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</si>
  <si>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</si>
  <si>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</si>
  <si>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</si>
  <si>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</si>
  <si>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Energy Conservation Measures - Thermal / Shade screens</t>
  </si>
  <si>
    <t>Blanket Type used</t>
  </si>
  <si>
    <t>% Energy Savings</t>
  </si>
  <si>
    <t>Thermal Screen Coverage</t>
  </si>
  <si>
    <t>Percent of area covered by Thermal Screen</t>
  </si>
  <si>
    <t>Roof area</t>
  </si>
  <si>
    <t>A</t>
  </si>
  <si>
    <t>B</t>
  </si>
  <si>
    <t>Side walls</t>
  </si>
  <si>
    <t>Curtain Side walls</t>
  </si>
  <si>
    <t>C</t>
  </si>
  <si>
    <t>D</t>
  </si>
  <si>
    <t>End walls</t>
  </si>
  <si>
    <t>End wall gables</t>
  </si>
  <si>
    <t>Curtain End Walls</t>
  </si>
  <si>
    <t>Steam Traps</t>
  </si>
  <si>
    <t>Steam System Pressure</t>
  </si>
  <si>
    <t>psi</t>
  </si>
  <si>
    <t>Steam Trap Maintenance frequency</t>
  </si>
  <si>
    <t xml:space="preserve">Repair only when heating problem    </t>
  </si>
  <si>
    <t xml:space="preserve"> Checked:     Annually  Semi-Annually   Monthly</t>
  </si>
  <si>
    <t>Method of checking steam traps</t>
  </si>
  <si>
    <t xml:space="preserve">        visual    sound   Temp    Ultrasonic</t>
  </si>
  <si>
    <t>Number of leaking Steam traps</t>
  </si>
  <si>
    <t>Orifice size (check mfg data)</t>
  </si>
  <si>
    <t>Inch (decimal)</t>
  </si>
  <si>
    <t>Estimated blockage of orifice</t>
  </si>
  <si>
    <t>(50% suggested)</t>
  </si>
  <si>
    <t xml:space="preserve">Heat loss from graph </t>
  </si>
  <si>
    <t>million Btu/yr</t>
  </si>
  <si>
    <t>Heating system use per year</t>
  </si>
  <si>
    <t>days</t>
  </si>
  <si>
    <t xml:space="preserve">Blanket Material </t>
  </si>
  <si>
    <t>Heat Transmission Value</t>
  </si>
  <si>
    <t xml:space="preserve">Heat Loss Reductiona (%) </t>
  </si>
  <si>
    <t>Applications</t>
  </si>
  <si>
    <t xml:space="preserve">(Btu/hr-°F-ft2) </t>
  </si>
  <si>
    <t>None</t>
  </si>
  <si>
    <t xml:space="preserve">Mobile air curtain (double layer polyethylene film) </t>
  </si>
  <si>
    <t>C/E</t>
  </si>
  <si>
    <t xml:space="preserve">Stationary air curtain (aluminized PE tubes) </t>
  </si>
  <si>
    <t>E</t>
  </si>
  <si>
    <t xml:space="preserve">White-White spun bonded polyolefin film </t>
  </si>
  <si>
    <t xml:space="preserve">Grey-White spun bonded film (heavy weight) </t>
  </si>
  <si>
    <t>S/E</t>
  </si>
  <si>
    <t xml:space="preserve">Grey-White spun bonded polyolefin film (lt. wt.) </t>
  </si>
  <si>
    <t>S</t>
  </si>
  <si>
    <t xml:space="preserve">Clear polyethylene film </t>
  </si>
  <si>
    <t xml:space="preserve">Black polyethylene film </t>
  </si>
  <si>
    <t>B/E</t>
  </si>
  <si>
    <t>Aluminum foil-clear vinyl film laminate, 15% shading, semi-porous</t>
  </si>
  <si>
    <t>Aluminum foil-clear vinyl film laminate, 33% shading, semi-porous</t>
  </si>
  <si>
    <t>Aluminum foil-clear vinyl film laminate, 45% shading, semi-porous</t>
  </si>
  <si>
    <t>Aluminum foil-clear vinyl film laminate, 55% shading, semi-porous</t>
  </si>
  <si>
    <t>Aluminum foil-clear vinyl film laminate, 65% shading, semi-porous</t>
  </si>
  <si>
    <t>Aluminum foil-clear vinyl film laminate, 75% shading, semi-porous</t>
  </si>
  <si>
    <t>Aluminum foil-clear vinyl film laminate, 82% shading, semi-porous</t>
  </si>
  <si>
    <t>Aluminum foil-black vinyl film laminate - day length control - semi porous</t>
  </si>
  <si>
    <t>Aluminum foil/white-white vinyl film laminate - day length control - semi porous</t>
  </si>
  <si>
    <t xml:space="preserve">Side wall day length </t>
  </si>
  <si>
    <t xml:space="preserve">Aluminized fabric </t>
  </si>
  <si>
    <t xml:space="preserve"> (b) E/S</t>
  </si>
  <si>
    <t xml:space="preserve">Double layer spun bonded polyester (tobacco shade cloth) </t>
  </si>
  <si>
    <t>Applications: B-black out; C-climate control; E-energy savings; S-shading</t>
  </si>
  <si>
    <t>(a) Compared to single glass for the same greenhouses for night time heat loss.</t>
  </si>
  <si>
    <t>(b) Average of four years of test data.</t>
  </si>
  <si>
    <t>From Greenhouse Engineering NRAES-33. Northeast Regional Agricultural Engineering Service, Cooperative Extension.</t>
  </si>
  <si>
    <t>and LS Svensson literature</t>
  </si>
  <si>
    <t>Choose One</t>
  </si>
  <si>
    <t>Type of Heater</t>
  </si>
  <si>
    <t>Agra Tech</t>
  </si>
  <si>
    <t>Atlas</t>
  </si>
  <si>
    <t>Unit Heater - Gravity Vented</t>
  </si>
  <si>
    <t>ClearSpan</t>
  </si>
  <si>
    <t>Unit Heater - Power Vented</t>
  </si>
  <si>
    <t>Conley's</t>
  </si>
  <si>
    <t>Unit Heater - Separated Combustion</t>
  </si>
  <si>
    <t>Cravo</t>
  </si>
  <si>
    <t>Unit Heater - High Efficiency - Condensing Type</t>
  </si>
  <si>
    <t>CriderAmericas</t>
  </si>
  <si>
    <t>Central heater - Hot Water</t>
  </si>
  <si>
    <t>CropKing</t>
  </si>
  <si>
    <t>Central Heater - Steam</t>
  </si>
  <si>
    <t>Griffin</t>
  </si>
  <si>
    <t>Central Heater - Forced Air</t>
  </si>
  <si>
    <t>Grow-it greenhouses</t>
  </si>
  <si>
    <t>Jaderloon</t>
  </si>
  <si>
    <t>Brand / Model of Poly with IR inhibitors</t>
  </si>
  <si>
    <t>Keeler-Glasgow</t>
  </si>
  <si>
    <t>AT Plastics</t>
  </si>
  <si>
    <t>Thermax</t>
  </si>
  <si>
    <t>Ludy</t>
  </si>
  <si>
    <t>Thermax Plus</t>
  </si>
  <si>
    <t>Nexus</t>
  </si>
  <si>
    <t>Berry Plastics Corp</t>
  </si>
  <si>
    <t>Tufflite IV</t>
  </si>
  <si>
    <t>OrGil</t>
  </si>
  <si>
    <t>Klerks</t>
  </si>
  <si>
    <t>K50 IRAC</t>
  </si>
  <si>
    <t>Poly-Tex</t>
  </si>
  <si>
    <t>K3 IRAC</t>
  </si>
  <si>
    <t>Rough Bros.</t>
  </si>
  <si>
    <t>Ginegar Plastics</t>
  </si>
  <si>
    <t>Sunsaver</t>
  </si>
  <si>
    <t>Stuppy</t>
  </si>
  <si>
    <t>Sun Selector AD-IR</t>
  </si>
  <si>
    <t>United Greenhouse Systems</t>
  </si>
  <si>
    <t>Suntherm</t>
  </si>
  <si>
    <t>Van Wingerden</t>
  </si>
  <si>
    <t>Westbrook</t>
  </si>
  <si>
    <t>X.S. Smith</t>
  </si>
  <si>
    <t>2026 Greenhouse Supplemental Data Sheet</t>
  </si>
  <si>
    <t>Current Farm Info: Required for all Greenhouse Measures</t>
  </si>
  <si>
    <t>Examples</t>
  </si>
  <si>
    <t>Glazing Materials: Required for AG10438</t>
  </si>
  <si>
    <t>Heating System: Required for all Greenhouse Measures</t>
  </si>
  <si>
    <t>Existing: Required for all Greenhouse Measures</t>
  </si>
  <si>
    <t>Proposed: Required for AG10444</t>
  </si>
  <si>
    <t>Number of identical bays; Complete separate calcs for each unique greenhouse bay.</t>
  </si>
  <si>
    <t>Roof area covered by curatin</t>
  </si>
  <si>
    <t>%</t>
  </si>
  <si>
    <t>Thermal Curtain Coverage: Required for AG10442</t>
  </si>
  <si>
    <t>Energy Conservation Measures - Thermal / Shade Curtains: Required for AG10442</t>
  </si>
  <si>
    <t>Day Time - °F</t>
  </si>
  <si>
    <t>Percentage of space heated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</si>
</sst>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0"/>
    <numFmt numFmtId="165" formatCode="0.0%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8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FBFB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0" fontId="2" fillId="0" borderId="0" xfId="3" applyFont="1"/>
    <xf numFmtId="0" fontId="1" fillId="0" borderId="0" xfId="3"/>
    <xf numFmtId="0" fontId="1" fillId="0" borderId="0" xfId="3" applyAlignment="1">
      <alignment horizontal="right"/>
    </xf>
    <xf numFmtId="14" fontId="1" fillId="2" borderId="0" xfId="3" applyNumberFormat="1" applyFill="1" applyAlignment="1">
      <alignment horizontal="center"/>
    </xf>
    <xf numFmtId="0" fontId="1" fillId="0" borderId="0" xfId="3" applyAlignment="1">
      <alignment horizontal="center"/>
    </xf>
    <xf numFmtId="0" fontId="1" fillId="0" borderId="0" xfId="3" applyAlignment="1">
      <alignment horizontal="left"/>
    </xf>
    <xf numFmtId="49" fontId="1" fillId="0" borderId="0" xfId="4" applyNumberFormat="1" applyFont="1" applyAlignment="1" applyProtection="1"/>
    <xf numFmtId="49" fontId="1" fillId="0" borderId="0" xfId="3" applyNumberFormat="1" applyAlignment="1">
      <alignment horizontal="left"/>
    </xf>
    <xf numFmtId="49" fontId="1" fillId="0" borderId="0" xfId="3" applyNumberFormat="1"/>
    <xf numFmtId="49" fontId="1" fillId="0" borderId="0" xfId="3" applyNumberFormat="1" applyAlignment="1">
      <alignment horizontal="center"/>
    </xf>
    <xf numFmtId="0" fontId="4" fillId="0" borderId="0" xfId="3" applyFont="1"/>
    <xf numFmtId="0" fontId="1" fillId="3" borderId="0" xfId="3" applyFill="1"/>
    <xf numFmtId="0" fontId="5" fillId="0" borderId="0" xfId="3" applyFont="1"/>
    <xf numFmtId="0" fontId="1" fillId="3" borderId="1" xfId="3" applyFill="1" applyBorder="1" applyAlignment="1">
      <alignment horizontal="left"/>
    </xf>
    <xf numFmtId="0" fontId="6" fillId="0" borderId="0" xfId="3" applyFont="1"/>
    <xf numFmtId="0" fontId="6" fillId="0" borderId="0" xfId="3" applyFont="1" applyAlignment="1">
      <alignment horizontal="right"/>
    </xf>
    <xf numFmtId="0" fontId="6" fillId="0" borderId="0" xfId="3" applyFont="1" applyAlignment="1">
      <alignment horizontal="right" vertical="center"/>
    </xf>
    <xf numFmtId="0" fontId="7" fillId="2" borderId="3" xfId="3" applyFont="1" applyFill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1" fillId="0" borderId="0" xfId="3" applyAlignment="1">
      <alignment horizontal="center" vertical="center"/>
    </xf>
    <xf numFmtId="37" fontId="0" fillId="0" borderId="0" xfId="1" applyNumberFormat="1" applyFont="1" applyFill="1" applyAlignment="1" applyProtection="1">
      <alignment horizontal="center" vertical="center"/>
    </xf>
    <xf numFmtId="1" fontId="1" fillId="0" borderId="0" xfId="3" applyNumberFormat="1" applyAlignment="1">
      <alignment horizontal="center"/>
    </xf>
    <xf numFmtId="0" fontId="1" fillId="2" borderId="1" xfId="3" applyFill="1" applyBorder="1" applyAlignment="1">
      <alignment horizontal="center" vertical="center"/>
    </xf>
    <xf numFmtId="0" fontId="7" fillId="0" borderId="0" xfId="3" applyFont="1" applyProtection="1">
      <protection hidden="1"/>
    </xf>
    <xf numFmtId="2" fontId="1" fillId="0" borderId="0" xfId="3" applyNumberFormat="1" applyProtection="1">
      <protection hidden="1"/>
    </xf>
    <xf numFmtId="0" fontId="7" fillId="0" borderId="0" xfId="3" applyFont="1"/>
    <xf numFmtId="0" fontId="4" fillId="0" borderId="0" xfId="3" applyFont="1" applyAlignment="1">
      <alignment horizontal="left"/>
    </xf>
    <xf numFmtId="0" fontId="8" fillId="0" borderId="0" xfId="3" applyFont="1" applyAlignment="1">
      <alignment horizontal="center"/>
    </xf>
    <xf numFmtId="0" fontId="1" fillId="2" borderId="1" xfId="3" applyFill="1" applyBorder="1" applyAlignment="1">
      <alignment horizontal="left"/>
    </xf>
    <xf numFmtId="164" fontId="1" fillId="2" borderId="1" xfId="3" applyNumberFormat="1" applyFill="1" applyBorder="1" applyAlignment="1">
      <alignment horizontal="left"/>
    </xf>
    <xf numFmtId="164" fontId="1" fillId="0" borderId="4" xfId="3" applyNumberFormat="1" applyBorder="1" applyAlignment="1">
      <alignment horizontal="center"/>
    </xf>
    <xf numFmtId="49" fontId="1" fillId="0" borderId="0" xfId="3" applyNumberFormat="1" applyAlignment="1">
      <alignment horizontal="center" wrapText="1"/>
    </xf>
    <xf numFmtId="0" fontId="1" fillId="0" borderId="0" xfId="3" applyAlignment="1">
      <alignment horizontal="center" wrapText="1"/>
    </xf>
    <xf numFmtId="2" fontId="1" fillId="0" borderId="0" xfId="3" applyNumberFormat="1" applyAlignment="1">
      <alignment horizontal="center"/>
    </xf>
    <xf numFmtId="0" fontId="9" fillId="0" borderId="0" xfId="3" applyFont="1"/>
    <xf numFmtId="0" fontId="1" fillId="0" borderId="0" xfId="3" quotePrefix="1"/>
    <xf numFmtId="9" fontId="0" fillId="3" borderId="0" xfId="2" applyFont="1" applyFill="1"/>
    <xf numFmtId="0" fontId="2" fillId="0" borderId="0" xfId="3" applyFont="1" applyAlignment="1">
      <alignment vertical="center"/>
    </xf>
    <xf numFmtId="0" fontId="2" fillId="0" borderId="0" xfId="3" applyFont="1" applyAlignment="1">
      <alignment horizontal="center"/>
    </xf>
    <xf numFmtId="9" fontId="1" fillId="3" borderId="0" xfId="3" applyNumberFormat="1" applyFill="1" applyAlignment="1">
      <alignment horizontal="center"/>
    </xf>
    <xf numFmtId="2" fontId="1" fillId="0" borderId="0" xfId="3" applyNumberFormat="1" applyAlignment="1">
      <alignment horizontal="left"/>
    </xf>
    <xf numFmtId="9" fontId="1" fillId="0" borderId="0" xfId="3" applyNumberFormat="1" applyAlignment="1">
      <alignment horizontal="center"/>
    </xf>
    <xf numFmtId="0" fontId="1" fillId="3" borderId="0" xfId="3" applyFill="1" applyAlignment="1">
      <alignment horizontal="center"/>
    </xf>
    <xf numFmtId="0" fontId="10" fillId="0" borderId="5" xfId="3" applyFont="1" applyBorder="1" applyAlignment="1" applyProtection="1">
      <alignment horizontal="center" wrapText="1"/>
      <protection hidden="1"/>
    </xf>
    <xf numFmtId="0" fontId="10" fillId="0" borderId="6" xfId="3" applyFont="1" applyBorder="1" applyAlignment="1" applyProtection="1">
      <alignment horizontal="center" wrapText="1"/>
      <protection hidden="1"/>
    </xf>
    <xf numFmtId="0" fontId="1" fillId="0" borderId="0" xfId="3" applyProtection="1">
      <protection hidden="1"/>
    </xf>
    <xf numFmtId="0" fontId="9" fillId="0" borderId="0" xfId="3" applyFont="1" applyProtection="1">
      <protection hidden="1"/>
    </xf>
    <xf numFmtId="0" fontId="9" fillId="0" borderId="7" xfId="3" applyFont="1" applyBorder="1" applyAlignment="1" applyProtection="1">
      <alignment wrapText="1"/>
      <protection hidden="1"/>
    </xf>
    <xf numFmtId="9" fontId="9" fillId="0" borderId="7" xfId="3" applyNumberFormat="1" applyFont="1" applyBorder="1" applyAlignment="1" applyProtection="1">
      <alignment wrapText="1"/>
      <protection hidden="1"/>
    </xf>
    <xf numFmtId="0" fontId="9" fillId="0" borderId="7" xfId="3" applyFont="1" applyBorder="1" applyProtection="1">
      <protection hidden="1"/>
    </xf>
    <xf numFmtId="0" fontId="8" fillId="0" borderId="0" xfId="3" applyFont="1"/>
    <xf numFmtId="0" fontId="1" fillId="0" borderId="0" xfId="3" applyAlignment="1" applyProtection="1">
      <alignment horizontal="left"/>
      <protection hidden="1"/>
    </xf>
    <xf numFmtId="0" fontId="8" fillId="0" borderId="0" xfId="3" applyFont="1" applyProtection="1">
      <protection hidden="1"/>
    </xf>
    <xf numFmtId="0" fontId="1" fillId="0" borderId="0" xfId="3" applyAlignment="1" applyProtection="1">
      <alignment horizontal="right"/>
      <protection hidden="1"/>
    </xf>
    <xf numFmtId="0" fontId="1" fillId="0" borderId="8" xfId="3" applyBorder="1"/>
    <xf numFmtId="0" fontId="1" fillId="0" borderId="9" xfId="3" applyBorder="1"/>
    <xf numFmtId="0" fontId="10" fillId="0" borderId="0" xfId="3" applyFont="1" applyAlignment="1">
      <alignment horizontal="center" wrapText="1"/>
    </xf>
    <xf numFmtId="0" fontId="1" fillId="0" borderId="10" xfId="3" applyBorder="1" applyAlignment="1">
      <alignment horizontal="center"/>
    </xf>
    <xf numFmtId="0" fontId="1" fillId="0" borderId="1" xfId="3" applyBorder="1" applyAlignment="1">
      <alignment horizontal="center"/>
    </xf>
    <xf numFmtId="0" fontId="9" fillId="0" borderId="0" xfId="3" applyFont="1" applyAlignment="1">
      <alignment wrapText="1"/>
    </xf>
    <xf numFmtId="0" fontId="1" fillId="0" borderId="1" xfId="3" applyBorder="1" applyAlignment="1">
      <alignment horizontal="center" vertical="center"/>
    </xf>
    <xf numFmtId="2" fontId="1" fillId="0" borderId="0" xfId="3" applyNumberFormat="1"/>
    <xf numFmtId="0" fontId="0" fillId="0" borderId="0" xfId="2" applyNumberFormat="1" applyFont="1" applyFill="1" applyBorder="1" applyAlignment="1" applyProtection="1">
      <alignment horizontal="center"/>
    </xf>
    <xf numFmtId="165" fontId="1" fillId="0" borderId="0" xfId="3" applyNumberFormat="1" applyAlignment="1">
      <alignment horizontal="center"/>
    </xf>
    <xf numFmtId="0" fontId="12" fillId="0" borderId="0" xfId="3" applyFont="1"/>
    <xf numFmtId="0" fontId="13" fillId="0" borderId="0" xfId="3" applyFont="1"/>
    <xf numFmtId="0" fontId="13" fillId="0" borderId="0" xfId="3" applyFont="1" applyAlignment="1">
      <alignment vertical="center"/>
    </xf>
    <xf numFmtId="0" fontId="1" fillId="4" borderId="0" xfId="3" applyFill="1"/>
    <xf numFmtId="0" fontId="1" fillId="5" borderId="0" xfId="3" applyFill="1"/>
    <xf numFmtId="0" fontId="1" fillId="6" borderId="1" xfId="3" applyFill="1" applyBorder="1" applyAlignment="1">
      <alignment horizontal="center"/>
    </xf>
    <xf numFmtId="9" fontId="1" fillId="6" borderId="1" xfId="3" applyNumberFormat="1" applyFill="1" applyBorder="1" applyAlignment="1">
      <alignment horizontal="center"/>
    </xf>
    <xf numFmtId="0" fontId="0" fillId="6" borderId="1" xfId="2" applyNumberFormat="1" applyFont="1" applyFill="1" applyBorder="1" applyAlignment="1" applyProtection="1">
      <alignment horizontal="center"/>
    </xf>
    <xf numFmtId="0" fontId="1" fillId="6" borderId="1" xfId="3" applyFill="1" applyBorder="1"/>
    <xf numFmtId="0" fontId="14" fillId="0" borderId="0" xfId="3" applyFont="1"/>
    <xf numFmtId="1" fontId="14" fillId="0" borderId="0" xfId="3" applyNumberFormat="1" applyFont="1"/>
    <xf numFmtId="0" fontId="15" fillId="0" borderId="0" xfId="3" applyFont="1" applyProtection="1">
      <protection hidden="1"/>
    </xf>
    <xf numFmtId="2" fontId="14" fillId="0" borderId="0" xfId="3" applyNumberFormat="1" applyFont="1" applyProtection="1">
      <protection hidden="1"/>
    </xf>
    <xf numFmtId="0" fontId="1" fillId="4" borderId="1" xfId="3" applyFill="1" applyBorder="1" applyAlignment="1" applyProtection="1">
      <alignment horizontal="center"/>
      <protection locked="0"/>
    </xf>
    <xf numFmtId="9" fontId="1" fillId="4" borderId="1" xfId="3" applyNumberFormat="1" applyFill="1" applyBorder="1" applyAlignment="1" applyProtection="1">
      <alignment horizontal="center"/>
      <protection locked="0"/>
    </xf>
    <xf numFmtId="0" fontId="0" fillId="4" borderId="1" xfId="2" applyNumberFormat="1" applyFont="1" applyFill="1" applyBorder="1" applyAlignment="1" applyProtection="1">
      <alignment horizontal="center"/>
      <protection locked="0"/>
    </xf>
    <xf numFmtId="0" fontId="1" fillId="4" borderId="1" xfId="3" applyFill="1" applyBorder="1" applyProtection="1">
      <protection locked="0"/>
    </xf>
    <xf numFmtId="0" fontId="1" fillId="4" borderId="1" xfId="2" applyNumberFormat="1" applyFill="1" applyBorder="1" applyAlignment="1" applyProtection="1">
      <alignment horizontal="center"/>
      <protection locked="0"/>
    </xf>
    <xf numFmtId="9" fontId="1" fillId="4" borderId="3" xfId="2" applyFill="1" applyBorder="1" applyProtection="1">
      <protection locked="0"/>
    </xf>
    <xf numFmtId="165" fontId="1" fillId="5" borderId="1" xfId="3" applyNumberFormat="1" applyFill="1" applyBorder="1" applyAlignment="1" applyProtection="1">
      <alignment horizontal="center"/>
      <protection locked="0"/>
    </xf>
    <xf numFmtId="0" fontId="1" fillId="4" borderId="1" xfId="3" applyFill="1" applyBorder="1" applyAlignment="1" applyProtection="1">
      <alignment horizontal="center" vertical="center"/>
      <protection locked="0"/>
    </xf>
    <xf numFmtId="0" fontId="1" fillId="5" borderId="1" xfId="3" applyFill="1" applyBorder="1" applyAlignment="1" applyProtection="1">
      <alignment horizontal="center" vertical="center"/>
      <protection locked="0"/>
    </xf>
    <xf numFmtId="0" fontId="7" fillId="5" borderId="1" xfId="3" applyFont="1" applyFill="1" applyBorder="1" applyAlignment="1" applyProtection="1">
      <alignment horizontal="center" vertical="center"/>
      <protection locked="0"/>
    </xf>
    <xf numFmtId="37" fontId="0" fillId="4" borderId="1" xfId="1" applyNumberFormat="1" applyFont="1" applyFill="1" applyBorder="1" applyAlignment="1" applyProtection="1">
      <alignment horizontal="center" vertical="center"/>
      <protection locked="0"/>
    </xf>
    <xf numFmtId="0" fontId="7" fillId="4" borderId="1" xfId="3" applyFont="1" applyFill="1" applyBorder="1" applyAlignment="1" applyProtection="1">
      <alignment horizontal="center" vertical="center"/>
      <protection locked="0"/>
    </xf>
    <xf numFmtId="0" fontId="1" fillId="4" borderId="1" xfId="3" applyFill="1" applyBorder="1" applyAlignment="1" applyProtection="1">
      <alignment horizontal="left"/>
      <protection locked="0"/>
    </xf>
    <xf numFmtId="49" fontId="1" fillId="2" borderId="1" xfId="3" applyNumberFormat="1" applyFill="1" applyBorder="1" applyAlignment="1">
      <alignment horizontal="center"/>
    </xf>
    <xf numFmtId="49" fontId="1" fillId="2" borderId="2" xfId="3" applyNumberFormat="1" applyFill="1" applyBorder="1" applyAlignment="1">
      <alignment horizontal="center"/>
    </xf>
    <xf numFmtId="0" fontId="13" fillId="0" borderId="0" xfId="3" applyFont="1" applyAlignment="1">
      <alignment horizontal="center"/>
    </xf>
    <xf numFmtId="0" fontId="1" fillId="0" borderId="0" xfId="3" applyAlignment="1">
      <alignment horizontal="left" wrapText="1"/>
    </xf>
    <xf numFmtId="0" fontId="11" fillId="0" borderId="0" xfId="3" applyFont="1" applyAlignment="1">
      <alignment horizontal="center"/>
    </xf>
    <xf numFmtId="0" fontId="1" fillId="4" borderId="1" xfId="3" applyFill="1" applyBorder="1" applyAlignment="1" applyProtection="1">
      <alignment horizontal="center"/>
      <protection locked="0"/>
    </xf>
    <xf numFmtId="49" fontId="1" fillId="0" borderId="0" xfId="3" applyNumberFormat="1" applyAlignment="1">
      <alignment horizontal="center"/>
    </xf>
  </cellXfs>
  <cellStyles count="5">
    <cellStyle name="Currency" xfId="1" builtinId="4"/>
    <cellStyle name="Hyperlink" xfId="4" builtinId="8"/>
    <cellStyle name="Normal" xfId="0" builtinId="0"/>
    <cellStyle name="Normal 2" xfId="3" xr:uid="{C6731F4B-E57A-4228-95AD-B4AC85CDFF8F}"/>
    <cellStyle name="Percent" xfId="2" builtinId="5"/>
  </cellStyles>
  <dxfs count="2">
    <dxf>
      <fill>
        <patternFill>
          <bgColor rgb="FFFFFF00"/>
        </patternFill>
      </fill>
    </dxf>
    <dxf>
      <font>
        <color rgb="FFCCFFFF"/>
      </font>
      <fill>
        <patternFill>
          <bgColor rgb="FFCCFFFF"/>
        </patternFill>
      </fill>
    </dxf>
  </dxfs>
  <tableStyles count="0" defaultTableStyle="TableStyleMedium2" defaultPivotStyle="PivotStyleLight16"/>
  <colors>
    <mruColors>
      <color rgb="FFFFFF99"/>
      <color rgb="FFFFFFCC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28</xdr:row>
          <xdr:rowOff>7620</xdr:rowOff>
        </xdr:from>
        <xdr:to>
          <xdr:col>11</xdr:col>
          <xdr:colOff>647700</xdr:colOff>
          <xdr:row>50</xdr:row>
          <xdr:rowOff>95250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617220</xdr:colOff>
          <xdr:row>29</xdr:row>
          <xdr:rowOff>7620</xdr:rowOff>
        </xdr:from>
        <xdr:to>
          <xdr:col>6</xdr:col>
          <xdr:colOff>662940</xdr:colOff>
          <xdr:row>48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esa10ed-my.sharepoint.com/personal/evan_croft_cesa10_k12_wi_us/Documents/Evan/Program%20Development/Greenhouse%20Workpapers/2026-Hybrid%20Greenhouse%20Calcs.xlsm" TargetMode="External"/><Relationship Id="rId1" Type="http://schemas.openxmlformats.org/officeDocument/2006/relationships/externalLinkPath" Target="https://cesa10ed-my.sharepoint.com/personal/evan_croft_cesa10_k12_wi_us/Documents/Evan/Program%20Development/Greenhouse%20Workpapers/2026-Hybrid%20Greenhouse%20Calc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ro"/>
      <sheetName val="Data Collection Form Exisiting"/>
      <sheetName val="Data Collection Form Proposed"/>
      <sheetName val="Data Input -Baseline"/>
      <sheetName val="Drawings"/>
      <sheetName val="Summary"/>
      <sheetName val="summary calc"/>
      <sheetName val="Lighting"/>
      <sheetName val="Thermal Curtain"/>
      <sheetName val="Replace Glazing"/>
      <sheetName val="Perimeter"/>
      <sheetName val="Heater Efficiency"/>
      <sheetName val="Infiltration losses"/>
      <sheetName val="Day Length"/>
      <sheetName val="Heat distribution"/>
      <sheetName val="Temp Reduction"/>
      <sheetName val="Steam Traps"/>
      <sheetName val="Auditors"/>
      <sheetName val="Electric Utilities"/>
      <sheetName val="Gas Utilities"/>
      <sheetName val="Weather data"/>
      <sheetName val="Revision tracking "/>
    </sheetNames>
    <sheetDataSet>
      <sheetData sheetId="0"/>
      <sheetData sheetId="1">
        <row r="29">
          <cell r="B29"/>
        </row>
        <row r="81">
          <cell r="B81"/>
        </row>
      </sheetData>
      <sheetData sheetId="2"/>
      <sheetData sheetId="3"/>
      <sheetData sheetId="4"/>
      <sheetData sheetId="5"/>
      <sheetData sheetId="6"/>
      <sheetData sheetId="7">
        <row r="2">
          <cell r="BB2" t="str">
            <v>LampType</v>
          </cell>
        </row>
        <row r="3">
          <cell r="BB3" t="str">
            <v>Choose One</v>
          </cell>
          <cell r="BG3" t="str">
            <v>Choose One</v>
          </cell>
        </row>
        <row r="4">
          <cell r="BB4" t="str">
            <v>CFL</v>
          </cell>
          <cell r="BG4" t="str">
            <v>T5</v>
          </cell>
        </row>
        <row r="5">
          <cell r="BB5" t="str">
            <v>CFL</v>
          </cell>
          <cell r="BG5" t="str">
            <v>T8</v>
          </cell>
        </row>
        <row r="6">
          <cell r="BB6" t="str">
            <v>CFL</v>
          </cell>
          <cell r="BG6" t="str">
            <v>T9</v>
          </cell>
        </row>
        <row r="7">
          <cell r="BB7" t="str">
            <v>CFL</v>
          </cell>
          <cell r="BG7" t="str">
            <v>CFL</v>
          </cell>
        </row>
        <row r="8">
          <cell r="BB8" t="str">
            <v>CFL</v>
          </cell>
          <cell r="BG8" t="str">
            <v>PSMH</v>
          </cell>
        </row>
        <row r="9">
          <cell r="BB9" t="str">
            <v>CFL</v>
          </cell>
          <cell r="BG9" t="str">
            <v>HPS</v>
          </cell>
        </row>
        <row r="10">
          <cell r="BB10" t="str">
            <v>CFL</v>
          </cell>
        </row>
        <row r="11">
          <cell r="BB11" t="str">
            <v>CFL</v>
          </cell>
        </row>
        <row r="12">
          <cell r="BB12" t="str">
            <v>CFL</v>
          </cell>
        </row>
        <row r="13">
          <cell r="BB13" t="str">
            <v>CFL</v>
          </cell>
        </row>
        <row r="14">
          <cell r="BB14" t="str">
            <v>CFL</v>
          </cell>
        </row>
        <row r="15">
          <cell r="BB15" t="str">
            <v>CFL</v>
          </cell>
        </row>
        <row r="16">
          <cell r="BB16" t="str">
            <v>CFL</v>
          </cell>
        </row>
        <row r="17">
          <cell r="BB17" t="str">
            <v>CFL</v>
          </cell>
        </row>
        <row r="18">
          <cell r="BB18" t="str">
            <v>CFL</v>
          </cell>
        </row>
        <row r="19">
          <cell r="BB19" t="str">
            <v>CFL</v>
          </cell>
        </row>
        <row r="20">
          <cell r="BB20" t="str">
            <v>HPS</v>
          </cell>
        </row>
        <row r="21">
          <cell r="BB21" t="str">
            <v>HPS</v>
          </cell>
        </row>
        <row r="22">
          <cell r="BB22" t="str">
            <v>HPS</v>
          </cell>
        </row>
        <row r="23">
          <cell r="BB23" t="str">
            <v>HPS</v>
          </cell>
        </row>
        <row r="24">
          <cell r="BB24" t="str">
            <v>HPS</v>
          </cell>
        </row>
        <row r="25">
          <cell r="BB25" t="str">
            <v>HPS</v>
          </cell>
        </row>
        <row r="26">
          <cell r="BB26" t="str">
            <v>HPS</v>
          </cell>
        </row>
        <row r="27">
          <cell r="BB27" t="str">
            <v>HPS</v>
          </cell>
        </row>
        <row r="28">
          <cell r="BB28" t="str">
            <v>HPS</v>
          </cell>
        </row>
        <row r="29">
          <cell r="BB29" t="str">
            <v>PSMH</v>
          </cell>
        </row>
        <row r="30">
          <cell r="BB30" t="str">
            <v>PSMH</v>
          </cell>
        </row>
        <row r="31">
          <cell r="BB31" t="str">
            <v>PSMH</v>
          </cell>
        </row>
        <row r="32">
          <cell r="BB32" t="str">
            <v>PSMH</v>
          </cell>
        </row>
        <row r="33">
          <cell r="BB33" t="str">
            <v>PSMH</v>
          </cell>
        </row>
        <row r="34">
          <cell r="BB34" t="str">
            <v>PSMH</v>
          </cell>
        </row>
        <row r="35">
          <cell r="BB35" t="str">
            <v>PSMH</v>
          </cell>
        </row>
        <row r="36">
          <cell r="BB36" t="str">
            <v>PSMH</v>
          </cell>
        </row>
        <row r="37">
          <cell r="BB37" t="str">
            <v>PSMH</v>
          </cell>
        </row>
        <row r="38">
          <cell r="BB38" t="str">
            <v>T5</v>
          </cell>
        </row>
        <row r="39">
          <cell r="BB39" t="str">
            <v>T5</v>
          </cell>
        </row>
        <row r="40">
          <cell r="BB40" t="str">
            <v>T5</v>
          </cell>
        </row>
        <row r="41">
          <cell r="BB41" t="str">
            <v>T5</v>
          </cell>
        </row>
        <row r="42">
          <cell r="BB42" t="str">
            <v>T5</v>
          </cell>
        </row>
        <row r="43">
          <cell r="BB43" t="str">
            <v>T5</v>
          </cell>
        </row>
        <row r="44">
          <cell r="BB44" t="str">
            <v>T5</v>
          </cell>
        </row>
        <row r="45">
          <cell r="BB45" t="str">
            <v>T5</v>
          </cell>
        </row>
        <row r="46">
          <cell r="BB46" t="str">
            <v>T8</v>
          </cell>
        </row>
        <row r="47">
          <cell r="BB47" t="str">
            <v>T8</v>
          </cell>
        </row>
        <row r="48">
          <cell r="BB48" t="str">
            <v>T8</v>
          </cell>
        </row>
        <row r="49">
          <cell r="BB49" t="str">
            <v>T8</v>
          </cell>
        </row>
        <row r="50">
          <cell r="BB50" t="str">
            <v>T8</v>
          </cell>
        </row>
        <row r="51">
          <cell r="BB51" t="str">
            <v>T8</v>
          </cell>
        </row>
        <row r="52">
          <cell r="BB52" t="str">
            <v>T8</v>
          </cell>
        </row>
        <row r="53">
          <cell r="BB53" t="str">
            <v>T8</v>
          </cell>
        </row>
        <row r="54">
          <cell r="BB54" t="str">
            <v>T8</v>
          </cell>
        </row>
        <row r="55">
          <cell r="BB55" t="str">
            <v>T8</v>
          </cell>
        </row>
        <row r="56">
          <cell r="BB56" t="str">
            <v>T8</v>
          </cell>
        </row>
        <row r="57">
          <cell r="BB57" t="str">
            <v>T9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1">
    <v>1</v>
    <v>5</v>
    <v>energy loss- leaky steam traps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4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27EE1-E911-4680-908B-6233EBC9FBA0}">
  <dimension ref="A1:R297"/>
  <sheetViews>
    <sheetView tabSelected="1" topLeftCell="A22" workbookViewId="0">
      <selection activeCell="C114" sqref="C114"/>
    </sheetView>
  </sheetViews>
  <sheetFormatPr defaultColWidth="9.109375" defaultRowHeight="13.2" x14ac:dyDescent="0.25"/>
  <cols>
    <col min="1" max="1" width="25.109375" style="2" customWidth="1"/>
    <col min="2" max="2" width="26.88671875" style="2" customWidth="1"/>
    <col min="3" max="3" width="14.109375" style="2" customWidth="1"/>
    <col min="4" max="4" width="21.33203125" style="2" customWidth="1"/>
    <col min="5" max="5" width="24.88671875" style="2" customWidth="1"/>
    <col min="6" max="6" width="31.5546875" style="2" customWidth="1"/>
    <col min="7" max="11" width="10.6640625" style="2" customWidth="1"/>
    <col min="12" max="12" width="16.21875" style="2" customWidth="1"/>
    <col min="13" max="13" width="12.21875" style="2" customWidth="1"/>
    <col min="14" max="14" width="14" style="2" customWidth="1"/>
    <col min="15" max="15" width="31.44140625" style="2" customWidth="1"/>
    <col min="16" max="16" width="10.6640625" style="2" customWidth="1"/>
    <col min="17" max="16384" width="9.109375" style="2"/>
  </cols>
  <sheetData>
    <row r="1" spans="1:6" hidden="1" x14ac:dyDescent="0.25">
      <c r="A1" s="1" t="s">
        <v>0</v>
      </c>
    </row>
    <row r="2" spans="1:6" hidden="1" x14ac:dyDescent="0.25">
      <c r="A2" s="2" t="s">
        <v>1</v>
      </c>
      <c r="E2" s="3"/>
    </row>
    <row r="3" spans="1:6" hidden="1" x14ac:dyDescent="0.25">
      <c r="E3" s="3" t="s">
        <v>2</v>
      </c>
      <c r="F3" s="4"/>
    </row>
    <row r="4" spans="1:6" hidden="1" x14ac:dyDescent="0.25">
      <c r="E4" s="3" t="s">
        <v>3</v>
      </c>
      <c r="F4" s="5" t="s">
        <v>4</v>
      </c>
    </row>
    <row r="5" spans="1:6" hidden="1" x14ac:dyDescent="0.25">
      <c r="A5" s="3" t="s">
        <v>5</v>
      </c>
      <c r="B5" s="91"/>
      <c r="C5" s="91"/>
      <c r="D5" s="91"/>
    </row>
    <row r="6" spans="1:6" hidden="1" x14ac:dyDescent="0.25">
      <c r="A6" s="3" t="s">
        <v>6</v>
      </c>
      <c r="B6" s="91"/>
      <c r="C6" s="91"/>
      <c r="D6" s="91"/>
    </row>
    <row r="7" spans="1:6" hidden="1" x14ac:dyDescent="0.25">
      <c r="A7" s="3" t="s">
        <v>7</v>
      </c>
      <c r="B7" s="91"/>
      <c r="C7" s="91"/>
      <c r="D7" s="91"/>
      <c r="E7" s="6" t="s">
        <v>8</v>
      </c>
    </row>
    <row r="8" spans="1:6" hidden="1" x14ac:dyDescent="0.25">
      <c r="A8" s="3" t="s">
        <v>9</v>
      </c>
      <c r="B8" s="91"/>
      <c r="C8" s="91"/>
      <c r="D8" s="91"/>
      <c r="E8" s="6" t="s">
        <v>10</v>
      </c>
    </row>
    <row r="9" spans="1:6" hidden="1" x14ac:dyDescent="0.25">
      <c r="A9" s="3" t="s">
        <v>11</v>
      </c>
      <c r="B9" s="91"/>
      <c r="C9" s="91"/>
      <c r="D9" s="91"/>
      <c r="E9" s="6"/>
    </row>
    <row r="10" spans="1:6" hidden="1" x14ac:dyDescent="0.25">
      <c r="A10" s="3" t="s">
        <v>12</v>
      </c>
      <c r="B10" s="91"/>
      <c r="C10" s="91"/>
      <c r="D10" s="91"/>
      <c r="E10" s="6" t="s">
        <v>7</v>
      </c>
    </row>
    <row r="11" spans="1:6" hidden="1" x14ac:dyDescent="0.25">
      <c r="A11" s="3" t="s">
        <v>13</v>
      </c>
      <c r="B11" s="91"/>
      <c r="C11" s="91"/>
      <c r="D11" s="91"/>
    </row>
    <row r="12" spans="1:6" hidden="1" x14ac:dyDescent="0.25">
      <c r="A12" s="3" t="s">
        <v>14</v>
      </c>
      <c r="B12" s="91"/>
      <c r="C12" s="91"/>
      <c r="D12" s="91"/>
      <c r="F12" s="6"/>
    </row>
    <row r="13" spans="1:6" hidden="1" x14ac:dyDescent="0.25">
      <c r="A13" s="3" t="s">
        <v>15</v>
      </c>
      <c r="B13" s="91"/>
      <c r="C13" s="91"/>
      <c r="D13" s="91"/>
    </row>
    <row r="14" spans="1:6" hidden="1" x14ac:dyDescent="0.25">
      <c r="A14" s="3" t="s">
        <v>16</v>
      </c>
      <c r="B14" s="91"/>
      <c r="C14" s="91"/>
      <c r="D14" s="91"/>
    </row>
    <row r="15" spans="1:6" hidden="1" x14ac:dyDescent="0.25">
      <c r="A15" s="3" t="s">
        <v>17</v>
      </c>
      <c r="B15" s="91"/>
      <c r="C15" s="91"/>
      <c r="D15" s="91"/>
    </row>
    <row r="16" spans="1:6" hidden="1" x14ac:dyDescent="0.25">
      <c r="A16" s="3"/>
      <c r="B16" s="7"/>
    </row>
    <row r="17" spans="1:8" hidden="1" x14ac:dyDescent="0.25">
      <c r="A17" s="3" t="s">
        <v>18</v>
      </c>
      <c r="B17" s="8"/>
      <c r="C17" s="8"/>
      <c r="D17" s="8"/>
      <c r="E17" s="2" t="s">
        <v>19</v>
      </c>
      <c r="F17" s="9"/>
      <c r="G17" s="9"/>
    </row>
    <row r="18" spans="1:8" ht="13.8" hidden="1" thickBot="1" x14ac:dyDescent="0.3">
      <c r="B18" s="92"/>
      <c r="C18" s="92"/>
      <c r="E18" s="92"/>
      <c r="F18" s="92"/>
    </row>
    <row r="19" spans="1:8" x14ac:dyDescent="0.25">
      <c r="A19" s="95" t="s">
        <v>212</v>
      </c>
      <c r="B19" s="95"/>
      <c r="C19" s="95"/>
      <c r="D19" s="95"/>
      <c r="E19" s="97" t="e" vm="1">
        <v>#VALUE!</v>
      </c>
      <c r="F19" s="97"/>
      <c r="G19" s="97"/>
      <c r="H19" s="97"/>
    </row>
    <row r="20" spans="1:8" x14ac:dyDescent="0.25">
      <c r="A20" s="95"/>
      <c r="B20" s="95"/>
      <c r="C20" s="95"/>
      <c r="D20" s="95"/>
      <c r="E20" s="97"/>
      <c r="F20" s="97"/>
      <c r="G20" s="97"/>
      <c r="H20" s="97"/>
    </row>
    <row r="21" spans="1:8" x14ac:dyDescent="0.25">
      <c r="B21" s="10"/>
      <c r="C21" s="10"/>
      <c r="E21" s="97"/>
      <c r="F21" s="97"/>
      <c r="G21" s="97"/>
      <c r="H21" s="97"/>
    </row>
    <row r="22" spans="1:8" x14ac:dyDescent="0.25">
      <c r="B22" s="10"/>
      <c r="C22" s="10"/>
      <c r="E22" s="97"/>
      <c r="F22" s="97"/>
      <c r="G22" s="97"/>
      <c r="H22" s="97"/>
    </row>
    <row r="23" spans="1:8" x14ac:dyDescent="0.25">
      <c r="A23" s="11" t="s">
        <v>20</v>
      </c>
      <c r="B23" s="10"/>
      <c r="C23" s="10"/>
      <c r="E23" s="97"/>
      <c r="F23" s="97"/>
      <c r="G23" s="97"/>
      <c r="H23" s="97"/>
    </row>
    <row r="24" spans="1:8" x14ac:dyDescent="0.25">
      <c r="A24" s="68" t="s">
        <v>21</v>
      </c>
      <c r="B24" s="10"/>
      <c r="C24" s="10"/>
      <c r="E24" s="97"/>
      <c r="F24" s="97"/>
      <c r="G24" s="97"/>
      <c r="H24" s="97"/>
    </row>
    <row r="25" spans="1:8" x14ac:dyDescent="0.25">
      <c r="A25" s="69" t="s">
        <v>22</v>
      </c>
      <c r="B25" s="10"/>
      <c r="C25" s="10"/>
      <c r="E25" s="97"/>
      <c r="F25" s="97"/>
      <c r="G25" s="97"/>
      <c r="H25" s="97"/>
    </row>
    <row r="26" spans="1:8" x14ac:dyDescent="0.25">
      <c r="B26" s="10"/>
      <c r="C26" s="10"/>
      <c r="E26" s="97"/>
      <c r="F26" s="97"/>
      <c r="G26" s="97"/>
      <c r="H26" s="97"/>
    </row>
    <row r="27" spans="1:8" x14ac:dyDescent="0.25">
      <c r="C27" s="5"/>
      <c r="D27" s="5"/>
      <c r="F27" s="9"/>
      <c r="G27" s="9"/>
    </row>
    <row r="28" spans="1:8" ht="15.6" x14ac:dyDescent="0.3">
      <c r="A28" s="66" t="s">
        <v>213</v>
      </c>
      <c r="B28" s="13"/>
      <c r="C28" s="5"/>
      <c r="D28" s="5"/>
      <c r="F28" s="9"/>
      <c r="G28" s="9"/>
    </row>
    <row r="29" spans="1:8" hidden="1" x14ac:dyDescent="0.25">
      <c r="A29" s="6" t="s">
        <v>23</v>
      </c>
      <c r="B29" s="14"/>
      <c r="F29" s="9"/>
      <c r="G29" s="9"/>
    </row>
    <row r="30" spans="1:8" ht="9.75" customHeight="1" x14ac:dyDescent="0.25">
      <c r="A30" s="6"/>
      <c r="B30" s="6"/>
      <c r="F30" s="9"/>
      <c r="G30" s="9"/>
    </row>
    <row r="31" spans="1:8" x14ac:dyDescent="0.25">
      <c r="A31" s="90"/>
      <c r="B31" s="6" t="s">
        <v>24</v>
      </c>
      <c r="C31" s="15"/>
      <c r="D31" s="15"/>
      <c r="E31" s="16"/>
      <c r="F31" s="17"/>
    </row>
    <row r="32" spans="1:8" hidden="1" x14ac:dyDescent="0.25">
      <c r="A32" s="2" t="s">
        <v>25</v>
      </c>
      <c r="B32" s="18" t="str">
        <f>IF(ISBLANK('[1]Data Collection Form Exisiting'!B29),"", '[1]Data Collection Form Exisiting'!B29)</f>
        <v/>
      </c>
    </row>
    <row r="33" spans="1:2" x14ac:dyDescent="0.25">
      <c r="B33" s="19"/>
    </row>
    <row r="34" spans="1:2" x14ac:dyDescent="0.25">
      <c r="A34" s="89"/>
      <c r="B34" s="6" t="s">
        <v>26</v>
      </c>
    </row>
    <row r="36" spans="1:2" x14ac:dyDescent="0.25">
      <c r="A36" s="20" t="s">
        <v>27</v>
      </c>
    </row>
    <row r="37" spans="1:2" x14ac:dyDescent="0.25">
      <c r="A37" s="85"/>
      <c r="B37" s="2" t="s">
        <v>28</v>
      </c>
    </row>
    <row r="38" spans="1:2" x14ac:dyDescent="0.25">
      <c r="A38" s="85"/>
      <c r="B38" s="2" t="s">
        <v>29</v>
      </c>
    </row>
    <row r="39" spans="1:2" ht="14.4" x14ac:dyDescent="0.25">
      <c r="A39" s="88"/>
      <c r="B39" s="2" t="s">
        <v>219</v>
      </c>
    </row>
    <row r="40" spans="1:2" x14ac:dyDescent="0.25">
      <c r="A40" s="85"/>
      <c r="B40" s="2" t="s">
        <v>30</v>
      </c>
    </row>
    <row r="41" spans="1:2" x14ac:dyDescent="0.25">
      <c r="B41" s="20"/>
    </row>
    <row r="42" spans="1:2" hidden="1" x14ac:dyDescent="0.25"/>
    <row r="43" spans="1:2" hidden="1" x14ac:dyDescent="0.25">
      <c r="A43" s="5"/>
      <c r="B43" s="5"/>
    </row>
    <row r="44" spans="1:2" hidden="1" x14ac:dyDescent="0.25">
      <c r="A44" s="5"/>
      <c r="B44" s="5"/>
    </row>
    <row r="45" spans="1:2" ht="15.6" x14ac:dyDescent="0.3">
      <c r="A45" s="66" t="s">
        <v>215</v>
      </c>
      <c r="B45" s="20"/>
    </row>
    <row r="46" spans="1:2" ht="14.4" x14ac:dyDescent="0.25">
      <c r="B46" s="21" t="s">
        <v>32</v>
      </c>
    </row>
    <row r="47" spans="1:2" x14ac:dyDescent="0.25">
      <c r="A47" s="2" t="s">
        <v>33</v>
      </c>
      <c r="B47" s="85"/>
    </row>
    <row r="48" spans="1:2" x14ac:dyDescent="0.25">
      <c r="A48" s="2" t="s">
        <v>34</v>
      </c>
      <c r="B48" s="87">
        <f>_xlfn.XLOOKUP(B47,E54:E61,F54:F61, "ERROR",0,1)</f>
        <v>0</v>
      </c>
    </row>
    <row r="49" spans="1:6" x14ac:dyDescent="0.25">
      <c r="B49" s="20" t="s">
        <v>35</v>
      </c>
      <c r="D49" s="20" t="s">
        <v>36</v>
      </c>
    </row>
    <row r="50" spans="1:6" ht="14.25" customHeight="1" x14ac:dyDescent="0.25">
      <c r="A50" s="2" t="s">
        <v>37</v>
      </c>
      <c r="B50" s="85"/>
      <c r="C50" s="22"/>
      <c r="D50" s="85"/>
      <c r="F50" s="3"/>
    </row>
    <row r="51" spans="1:6" x14ac:dyDescent="0.25">
      <c r="A51" s="2" t="s">
        <v>38</v>
      </c>
      <c r="B51" s="85"/>
      <c r="C51" s="22"/>
      <c r="D51" s="85"/>
      <c r="F51" s="22"/>
    </row>
    <row r="52" spans="1:6" x14ac:dyDescent="0.25">
      <c r="A52" s="2" t="s">
        <v>34</v>
      </c>
      <c r="B52" s="86">
        <f>_xlfn.XLOOKUP(B50,E54:E61,F54:F61, "ERROR",0,1)</f>
        <v>0</v>
      </c>
      <c r="D52" s="86">
        <f>_xlfn.XLOOKUP(D50,E54:E61,F54:F61, "ERROR",0,1)</f>
        <v>0</v>
      </c>
      <c r="F52" s="22"/>
    </row>
    <row r="53" spans="1:6" x14ac:dyDescent="0.25">
      <c r="B53" s="5" t="s">
        <v>39</v>
      </c>
      <c r="D53" s="5" t="s">
        <v>40</v>
      </c>
      <c r="E53" s="74" t="s">
        <v>31</v>
      </c>
      <c r="F53" s="75" t="s">
        <v>41</v>
      </c>
    </row>
    <row r="54" spans="1:6" x14ac:dyDescent="0.25">
      <c r="A54" s="2" t="s">
        <v>42</v>
      </c>
      <c r="B54" s="85"/>
      <c r="D54" s="85"/>
      <c r="E54" s="76" t="s">
        <v>44</v>
      </c>
      <c r="F54" s="77">
        <v>0.72</v>
      </c>
    </row>
    <row r="55" spans="1:6" x14ac:dyDescent="0.25">
      <c r="A55" s="2" t="s">
        <v>43</v>
      </c>
      <c r="B55" s="85"/>
      <c r="D55" s="85"/>
      <c r="E55" s="76" t="s">
        <v>46</v>
      </c>
      <c r="F55" s="77">
        <v>0.65</v>
      </c>
    </row>
    <row r="56" spans="1:6" x14ac:dyDescent="0.25">
      <c r="A56" s="2" t="s">
        <v>45</v>
      </c>
      <c r="B56" s="86">
        <f>_xlfn.XLOOKUP(B54,E54:E61,F54:F61, "ERROR",0,1)</f>
        <v>0</v>
      </c>
      <c r="D56" s="86">
        <f>_xlfn.XLOOKUP(D54,E54:E61,F54:F61, "ERROR",0,1)</f>
        <v>0</v>
      </c>
      <c r="E56" s="76" t="s">
        <v>47</v>
      </c>
      <c r="F56" s="77">
        <v>0.57999999999999996</v>
      </c>
    </row>
    <row r="57" spans="1:6" x14ac:dyDescent="0.25">
      <c r="B57" s="20" t="s">
        <v>48</v>
      </c>
      <c r="D57" s="20" t="s">
        <v>49</v>
      </c>
      <c r="E57" s="76" t="s">
        <v>50</v>
      </c>
      <c r="F57" s="77">
        <v>0.5</v>
      </c>
    </row>
    <row r="58" spans="1:6" x14ac:dyDescent="0.25">
      <c r="A58" s="2" t="s">
        <v>51</v>
      </c>
      <c r="B58" s="85"/>
      <c r="D58" s="85"/>
      <c r="E58" s="76" t="s">
        <v>52</v>
      </c>
      <c r="F58" s="77">
        <v>0.5</v>
      </c>
    </row>
    <row r="59" spans="1:6" x14ac:dyDescent="0.25">
      <c r="A59" s="2" t="s">
        <v>34</v>
      </c>
      <c r="B59" s="86">
        <f>_xlfn.XLOOKUP(B58,E54:E61,F54:F61, "ERROR",0,1)</f>
        <v>0</v>
      </c>
      <c r="D59" s="86">
        <f>_xlfn.XLOOKUP(D58,E54:E61,F54:F61, "ERROR",0,1)</f>
        <v>0</v>
      </c>
      <c r="E59" s="76" t="s">
        <v>53</v>
      </c>
      <c r="F59" s="77" t="s">
        <v>54</v>
      </c>
    </row>
    <row r="60" spans="1:6" x14ac:dyDescent="0.25">
      <c r="B60" s="5" t="s">
        <v>55</v>
      </c>
      <c r="D60" s="5" t="s">
        <v>56</v>
      </c>
      <c r="E60" s="24"/>
      <c r="F60" s="25"/>
    </row>
    <row r="61" spans="1:6" x14ac:dyDescent="0.25">
      <c r="A61" s="2" t="s">
        <v>57</v>
      </c>
      <c r="B61" s="85"/>
      <c r="D61" s="85"/>
      <c r="E61" s="24"/>
      <c r="F61" s="25"/>
    </row>
    <row r="62" spans="1:6" x14ac:dyDescent="0.25">
      <c r="A62" s="2" t="s">
        <v>58</v>
      </c>
      <c r="B62" s="85"/>
      <c r="D62" s="85"/>
      <c r="E62" s="24"/>
      <c r="F62" s="25"/>
    </row>
    <row r="63" spans="1:6" x14ac:dyDescent="0.25">
      <c r="A63" s="2" t="s">
        <v>45</v>
      </c>
      <c r="B63" s="86">
        <f>_xlfn.XLOOKUP(B61,E54:E61,F54:F61, "ERROR",0,1)</f>
        <v>0</v>
      </c>
      <c r="D63" s="86">
        <f>_xlfn.XLOOKUP(D61,E54:E61,F54:F61, "ERROR",0,1)</f>
        <v>0</v>
      </c>
      <c r="E63" s="24"/>
      <c r="F63" s="25"/>
    </row>
    <row r="64" spans="1:6" x14ac:dyDescent="0.25">
      <c r="B64" s="20" t="s">
        <v>59</v>
      </c>
      <c r="D64" s="20" t="s">
        <v>60</v>
      </c>
      <c r="E64" s="24"/>
      <c r="F64" s="25"/>
    </row>
    <row r="65" spans="1:6" x14ac:dyDescent="0.25">
      <c r="A65" s="2" t="s">
        <v>61</v>
      </c>
      <c r="B65" s="85"/>
      <c r="D65" s="85"/>
      <c r="E65" s="24"/>
      <c r="F65" s="25"/>
    </row>
    <row r="66" spans="1:6" x14ac:dyDescent="0.25">
      <c r="A66" s="2" t="s">
        <v>45</v>
      </c>
      <c r="B66" s="86">
        <f>_xlfn.XLOOKUP(B65,E54:E61,F54:F61,"ERROR",0,1)</f>
        <v>0</v>
      </c>
      <c r="C66" s="26"/>
      <c r="D66" s="86">
        <f>_xlfn.XLOOKUP(D65,E54:E61,F54:F61,"ERROR",0,1)</f>
        <v>0</v>
      </c>
    </row>
    <row r="67" spans="1:6" x14ac:dyDescent="0.25">
      <c r="B67" s="20" t="s">
        <v>62</v>
      </c>
    </row>
    <row r="68" spans="1:6" x14ac:dyDescent="0.25">
      <c r="A68" s="2" t="s">
        <v>63</v>
      </c>
      <c r="B68" s="85">
        <v>0</v>
      </c>
      <c r="C68" s="2" t="s">
        <v>64</v>
      </c>
    </row>
    <row r="69" spans="1:6" x14ac:dyDescent="0.25">
      <c r="B69" s="20"/>
    </row>
    <row r="70" spans="1:6" hidden="1" x14ac:dyDescent="0.25">
      <c r="A70" s="2" t="s">
        <v>65</v>
      </c>
      <c r="B70" s="23">
        <v>1</v>
      </c>
      <c r="C70" s="2" t="s">
        <v>66</v>
      </c>
    </row>
    <row r="71" spans="1:6" x14ac:dyDescent="0.25">
      <c r="F71" s="5"/>
    </row>
    <row r="72" spans="1:6" hidden="1" x14ac:dyDescent="0.25">
      <c r="A72" s="6" t="s">
        <v>67</v>
      </c>
      <c r="B72" s="5" t="s">
        <v>68</v>
      </c>
      <c r="F72" s="5"/>
    </row>
    <row r="73" spans="1:6" hidden="1" x14ac:dyDescent="0.25">
      <c r="A73" s="27" t="s">
        <v>69</v>
      </c>
      <c r="B73" s="28" t="s">
        <v>70</v>
      </c>
      <c r="F73" s="5"/>
    </row>
    <row r="74" spans="1:6" hidden="1" x14ac:dyDescent="0.25">
      <c r="A74" s="6" t="s">
        <v>71</v>
      </c>
      <c r="B74" s="5" t="s">
        <v>72</v>
      </c>
      <c r="F74" s="5"/>
    </row>
    <row r="75" spans="1:6" hidden="1" x14ac:dyDescent="0.25">
      <c r="A75" s="6" t="s">
        <v>73</v>
      </c>
      <c r="B75" s="5" t="s">
        <v>72</v>
      </c>
      <c r="F75" s="5"/>
    </row>
    <row r="76" spans="1:6" hidden="1" x14ac:dyDescent="0.25">
      <c r="A76" s="6" t="s">
        <v>74</v>
      </c>
      <c r="B76" s="5" t="s">
        <v>75</v>
      </c>
      <c r="F76" s="5"/>
    </row>
    <row r="77" spans="1:6" hidden="1" x14ac:dyDescent="0.25">
      <c r="A77" s="27" t="s">
        <v>76</v>
      </c>
      <c r="B77" s="5"/>
      <c r="F77" s="5"/>
    </row>
    <row r="78" spans="1:6" hidden="1" x14ac:dyDescent="0.25">
      <c r="A78" s="6" t="s">
        <v>77</v>
      </c>
      <c r="B78" s="5" t="s">
        <v>78</v>
      </c>
      <c r="F78" s="5"/>
    </row>
    <row r="79" spans="1:6" hidden="1" x14ac:dyDescent="0.25">
      <c r="A79" s="6" t="s">
        <v>79</v>
      </c>
      <c r="B79" s="5" t="s">
        <v>80</v>
      </c>
      <c r="F79" s="5"/>
    </row>
    <row r="80" spans="1:6" x14ac:dyDescent="0.25">
      <c r="F80" s="5"/>
    </row>
    <row r="81" spans="1:6" ht="15.6" x14ac:dyDescent="0.3">
      <c r="A81" s="66" t="s">
        <v>216</v>
      </c>
      <c r="F81" s="5"/>
    </row>
    <row r="82" spans="1:6" ht="13.8" x14ac:dyDescent="0.25">
      <c r="A82" s="65"/>
    </row>
    <row r="83" spans="1:6" hidden="1" x14ac:dyDescent="0.25">
      <c r="A83" s="2" t="s">
        <v>81</v>
      </c>
      <c r="B83" s="29" t="str">
        <f>IF(ISBLANK('[1]Data Collection Form Exisiting'!B81),"Select Fuel Type on Existing Tab",'[1]Data Collection Form Exisiting'!B81)</f>
        <v>Select Fuel Type on Existing Tab</v>
      </c>
    </row>
    <row r="84" spans="1:6" hidden="1" x14ac:dyDescent="0.25">
      <c r="A84" s="94" t="s">
        <v>82</v>
      </c>
      <c r="B84" s="30" t="str">
        <f>IF(B83="Select Fuel Type on Existing Tab","Select Fuel Type on Existing Tab",IF(B83="Natural Gas",0.1262,IF(B83="Electric",0.074,"Manually Enter Cost")))</f>
        <v>Select Fuel Type on Existing Tab</v>
      </c>
      <c r="C84" s="2" t="str">
        <f>IF(B83="Select Fuel Type on Existing Tab","",IF(B83="Natural Gas","Therm",IF(B83="Propane","Gallon",IF(B83="Electric","kWh",IF(B83="Heating Oil","Gallon",IF(B83="Wood","Cord",IF(B83="Waste Heat","BTU",IF(B83="Wood Pellets","Ton","ERROR"))))))))</f>
        <v/>
      </c>
    </row>
    <row r="85" spans="1:6" hidden="1" x14ac:dyDescent="0.25">
      <c r="A85" s="94"/>
      <c r="B85" s="31"/>
    </row>
    <row r="86" spans="1:6" x14ac:dyDescent="0.25">
      <c r="A86" s="2" t="s">
        <v>83</v>
      </c>
      <c r="B86" s="78"/>
      <c r="F86" s="5"/>
    </row>
    <row r="87" spans="1:6" x14ac:dyDescent="0.25">
      <c r="A87" s="2" t="s">
        <v>84</v>
      </c>
      <c r="B87" s="78"/>
      <c r="F87" s="5"/>
    </row>
    <row r="88" spans="1:6" x14ac:dyDescent="0.25">
      <c r="A88" s="2" t="s">
        <v>85</v>
      </c>
      <c r="B88" s="84" t="str">
        <f>IF(B86="Unit Heater - Gravity Vented",0.65,IF(B86="Unit Heater - Power Vented",0.78,IF(B86="Unit Heater - Separated Combustion",0.8,IF(B86="Unit Heater - High Efficiency - Condensing Type",0.93,IF(OR(B86="Central Heater - Hot Water",B86="Central Heater - Steam",B86="Central Heater - Forced Air"),0.8,"Select Heater Type")))))</f>
        <v>Select Heater Type</v>
      </c>
    </row>
    <row r="89" spans="1:6" x14ac:dyDescent="0.25">
      <c r="B89" s="64"/>
    </row>
    <row r="90" spans="1:6" ht="15.6" x14ac:dyDescent="0.3">
      <c r="A90" s="66" t="s">
        <v>223</v>
      </c>
      <c r="B90" s="36"/>
    </row>
    <row r="91" spans="1:6" x14ac:dyDescent="0.25">
      <c r="A91" s="2" t="s">
        <v>102</v>
      </c>
      <c r="B91" s="96"/>
      <c r="C91" s="96"/>
      <c r="D91" s="96"/>
    </row>
    <row r="92" spans="1:6" x14ac:dyDescent="0.25">
      <c r="A92" s="2" t="s">
        <v>103</v>
      </c>
      <c r="B92" s="83"/>
    </row>
    <row r="94" spans="1:6" ht="15.6" x14ac:dyDescent="0.25">
      <c r="A94" s="67" t="s">
        <v>222</v>
      </c>
    </row>
    <row r="95" spans="1:6" x14ac:dyDescent="0.25">
      <c r="A95" s="2" t="s">
        <v>220</v>
      </c>
      <c r="B95" s="82"/>
      <c r="C95" s="2" t="s">
        <v>221</v>
      </c>
    </row>
    <row r="97" spans="1:15" ht="15.6" x14ac:dyDescent="0.3">
      <c r="A97" s="93" t="s">
        <v>217</v>
      </c>
      <c r="B97" s="93"/>
      <c r="C97" s="93"/>
      <c r="D97" s="93"/>
      <c r="E97" s="93"/>
      <c r="F97" s="93"/>
      <c r="J97" s="66" t="s">
        <v>214</v>
      </c>
    </row>
    <row r="98" spans="1:15" ht="27" customHeight="1" x14ac:dyDescent="0.25">
      <c r="B98" s="32" t="s">
        <v>86</v>
      </c>
      <c r="C98" s="33" t="s">
        <v>225</v>
      </c>
      <c r="D98" s="5" t="s">
        <v>224</v>
      </c>
      <c r="E98" s="5" t="s">
        <v>87</v>
      </c>
      <c r="F98" s="33" t="s">
        <v>88</v>
      </c>
      <c r="K98" s="32" t="s">
        <v>86</v>
      </c>
      <c r="L98" s="33" t="s">
        <v>225</v>
      </c>
      <c r="M98" s="5" t="s">
        <v>224</v>
      </c>
      <c r="N98" s="5" t="s">
        <v>87</v>
      </c>
      <c r="O98" s="33" t="s">
        <v>88</v>
      </c>
    </row>
    <row r="99" spans="1:15" ht="15" customHeight="1" x14ac:dyDescent="0.3">
      <c r="A99" s="5" t="s">
        <v>89</v>
      </c>
      <c r="B99" s="78"/>
      <c r="C99" s="79"/>
      <c r="D99" s="80"/>
      <c r="E99" s="81"/>
      <c r="F99" s="81"/>
      <c r="H99" s="34"/>
      <c r="J99" s="5" t="s">
        <v>89</v>
      </c>
      <c r="K99" s="70">
        <v>15</v>
      </c>
      <c r="L99" s="71">
        <v>0.5</v>
      </c>
      <c r="M99" s="72">
        <v>65</v>
      </c>
      <c r="N99" s="73">
        <v>65</v>
      </c>
      <c r="O99" s="73">
        <v>24</v>
      </c>
    </row>
    <row r="100" spans="1:15" ht="15" customHeight="1" x14ac:dyDescent="0.3">
      <c r="A100" s="5" t="s">
        <v>90</v>
      </c>
      <c r="B100" s="78"/>
      <c r="C100" s="79"/>
      <c r="D100" s="80"/>
      <c r="E100" s="81"/>
      <c r="F100" s="81"/>
      <c r="J100" s="5" t="s">
        <v>90</v>
      </c>
      <c r="K100" s="70">
        <v>28</v>
      </c>
      <c r="L100" s="71">
        <v>0.75</v>
      </c>
      <c r="M100" s="72">
        <v>72</v>
      </c>
      <c r="N100" s="73">
        <v>65</v>
      </c>
      <c r="O100" s="73">
        <v>24</v>
      </c>
    </row>
    <row r="101" spans="1:15" ht="15" customHeight="1" x14ac:dyDescent="0.3">
      <c r="A101" s="5" t="s">
        <v>91</v>
      </c>
      <c r="B101" s="78"/>
      <c r="C101" s="79"/>
      <c r="D101" s="80"/>
      <c r="E101" s="81"/>
      <c r="F101" s="81"/>
      <c r="J101" s="5" t="s">
        <v>91</v>
      </c>
      <c r="K101" s="70">
        <v>31</v>
      </c>
      <c r="L101" s="71">
        <v>1</v>
      </c>
      <c r="M101" s="72">
        <v>72</v>
      </c>
      <c r="N101" s="73">
        <v>65</v>
      </c>
      <c r="O101" s="73">
        <v>24</v>
      </c>
    </row>
    <row r="102" spans="1:15" ht="15" customHeight="1" x14ac:dyDescent="0.3">
      <c r="A102" s="5" t="s">
        <v>92</v>
      </c>
      <c r="B102" s="78"/>
      <c r="C102" s="79"/>
      <c r="D102" s="80"/>
      <c r="E102" s="81"/>
      <c r="F102" s="81"/>
      <c r="J102" s="5" t="s">
        <v>92</v>
      </c>
      <c r="K102" s="70">
        <v>30</v>
      </c>
      <c r="L102" s="71">
        <v>1</v>
      </c>
      <c r="M102" s="72">
        <v>72</v>
      </c>
      <c r="N102" s="73">
        <v>65</v>
      </c>
      <c r="O102" s="73">
        <v>24</v>
      </c>
    </row>
    <row r="103" spans="1:15" ht="15" customHeight="1" x14ac:dyDescent="0.3">
      <c r="A103" s="5" t="s">
        <v>93</v>
      </c>
      <c r="B103" s="78"/>
      <c r="C103" s="79"/>
      <c r="D103" s="80"/>
      <c r="E103" s="81"/>
      <c r="F103" s="81"/>
      <c r="J103" s="5" t="s">
        <v>93</v>
      </c>
      <c r="K103" s="70">
        <v>31</v>
      </c>
      <c r="L103" s="71">
        <v>1</v>
      </c>
      <c r="M103" s="72">
        <v>72</v>
      </c>
      <c r="N103" s="73">
        <v>65</v>
      </c>
      <c r="O103" s="73">
        <v>24</v>
      </c>
    </row>
    <row r="104" spans="1:15" ht="15" customHeight="1" x14ac:dyDescent="0.3">
      <c r="A104" s="5" t="s">
        <v>94</v>
      </c>
      <c r="B104" s="78"/>
      <c r="C104" s="79"/>
      <c r="D104" s="80"/>
      <c r="E104" s="81"/>
      <c r="F104" s="81"/>
      <c r="J104" s="5" t="s">
        <v>94</v>
      </c>
      <c r="K104" s="70">
        <v>30</v>
      </c>
      <c r="L104" s="71">
        <v>1</v>
      </c>
      <c r="M104" s="72">
        <v>85</v>
      </c>
      <c r="N104" s="73">
        <v>65</v>
      </c>
      <c r="O104" s="73">
        <v>24</v>
      </c>
    </row>
    <row r="105" spans="1:15" ht="15" customHeight="1" x14ac:dyDescent="0.3">
      <c r="A105" s="5" t="s">
        <v>95</v>
      </c>
      <c r="B105" s="78"/>
      <c r="C105" s="79"/>
      <c r="D105" s="80"/>
      <c r="E105" s="81"/>
      <c r="F105" s="81"/>
      <c r="J105" s="5" t="s">
        <v>95</v>
      </c>
      <c r="K105" s="70">
        <v>31</v>
      </c>
      <c r="L105" s="71">
        <v>1</v>
      </c>
      <c r="M105" s="72">
        <v>85</v>
      </c>
      <c r="N105" s="73">
        <v>65</v>
      </c>
      <c r="O105" s="73">
        <v>24</v>
      </c>
    </row>
    <row r="106" spans="1:15" ht="15" customHeight="1" x14ac:dyDescent="0.3">
      <c r="A106" s="5" t="s">
        <v>96</v>
      </c>
      <c r="B106" s="78"/>
      <c r="C106" s="79"/>
      <c r="D106" s="80"/>
      <c r="E106" s="81"/>
      <c r="F106" s="81"/>
      <c r="J106" s="5" t="s">
        <v>96</v>
      </c>
      <c r="K106" s="70">
        <v>31</v>
      </c>
      <c r="L106" s="71">
        <v>1</v>
      </c>
      <c r="M106" s="72">
        <v>85</v>
      </c>
      <c r="N106" s="73">
        <v>65</v>
      </c>
      <c r="O106" s="73">
        <v>24</v>
      </c>
    </row>
    <row r="107" spans="1:15" ht="15" customHeight="1" x14ac:dyDescent="0.3">
      <c r="A107" s="5" t="s">
        <v>97</v>
      </c>
      <c r="B107" s="78"/>
      <c r="C107" s="79"/>
      <c r="D107" s="80"/>
      <c r="E107" s="81"/>
      <c r="F107" s="81"/>
      <c r="J107" s="5" t="s">
        <v>97</v>
      </c>
      <c r="K107" s="70">
        <v>30</v>
      </c>
      <c r="L107" s="71">
        <v>1</v>
      </c>
      <c r="M107" s="72">
        <v>85</v>
      </c>
      <c r="N107" s="73">
        <v>65</v>
      </c>
      <c r="O107" s="73">
        <v>24</v>
      </c>
    </row>
    <row r="108" spans="1:15" ht="15" customHeight="1" x14ac:dyDescent="0.3">
      <c r="A108" s="5" t="s">
        <v>98</v>
      </c>
      <c r="B108" s="78"/>
      <c r="C108" s="79"/>
      <c r="D108" s="80"/>
      <c r="E108" s="81"/>
      <c r="F108" s="81"/>
      <c r="H108" s="6"/>
      <c r="J108" s="5" t="s">
        <v>98</v>
      </c>
      <c r="K108" s="70">
        <v>31</v>
      </c>
      <c r="L108" s="71">
        <v>1</v>
      </c>
      <c r="M108" s="72">
        <v>72</v>
      </c>
      <c r="N108" s="73">
        <v>65</v>
      </c>
      <c r="O108" s="73">
        <v>24</v>
      </c>
    </row>
    <row r="109" spans="1:15" ht="15" customHeight="1" x14ac:dyDescent="0.3">
      <c r="A109" s="5" t="s">
        <v>99</v>
      </c>
      <c r="B109" s="78"/>
      <c r="C109" s="79"/>
      <c r="D109" s="80"/>
      <c r="E109" s="81"/>
      <c r="F109" s="81"/>
      <c r="H109" s="6"/>
      <c r="J109" s="5" t="s">
        <v>99</v>
      </c>
      <c r="K109" s="70">
        <v>30</v>
      </c>
      <c r="L109" s="71">
        <v>1</v>
      </c>
      <c r="M109" s="72">
        <v>72</v>
      </c>
      <c r="N109" s="73">
        <v>65</v>
      </c>
      <c r="O109" s="73">
        <v>24</v>
      </c>
    </row>
    <row r="110" spans="1:15" ht="15" customHeight="1" x14ac:dyDescent="0.3">
      <c r="A110" s="5" t="s">
        <v>100</v>
      </c>
      <c r="B110" s="78"/>
      <c r="C110" s="79"/>
      <c r="D110" s="80"/>
      <c r="E110" s="81"/>
      <c r="F110" s="81"/>
      <c r="J110" s="5" t="s">
        <v>100</v>
      </c>
      <c r="K110" s="70">
        <v>31</v>
      </c>
      <c r="L110" s="71">
        <v>0.5</v>
      </c>
      <c r="M110" s="72">
        <v>65</v>
      </c>
      <c r="N110" s="73">
        <v>65</v>
      </c>
      <c r="O110" s="73">
        <v>24</v>
      </c>
    </row>
    <row r="111" spans="1:15" ht="15" customHeight="1" x14ac:dyDescent="0.3">
      <c r="A111" s="5"/>
      <c r="B111" s="5"/>
      <c r="C111" s="42"/>
      <c r="D111" s="63"/>
      <c r="J111" s="5"/>
      <c r="K111" s="5"/>
      <c r="L111" s="42"/>
      <c r="M111" s="63"/>
    </row>
    <row r="112" spans="1:15" ht="15.6" x14ac:dyDescent="0.3">
      <c r="A112" s="93" t="s">
        <v>218</v>
      </c>
      <c r="B112" s="93"/>
      <c r="C112" s="93"/>
      <c r="D112" s="93"/>
      <c r="E112" s="93"/>
      <c r="F112" s="93"/>
      <c r="J112" s="5"/>
      <c r="K112" s="5"/>
      <c r="L112" s="42"/>
      <c r="M112" s="63"/>
    </row>
    <row r="113" spans="1:15" ht="27" customHeight="1" x14ac:dyDescent="0.25">
      <c r="B113" s="32" t="s">
        <v>86</v>
      </c>
      <c r="C113" s="33" t="s">
        <v>225</v>
      </c>
      <c r="D113" s="5" t="s">
        <v>224</v>
      </c>
      <c r="E113" s="5" t="s">
        <v>87</v>
      </c>
      <c r="F113" s="33" t="s">
        <v>88</v>
      </c>
      <c r="K113" s="32" t="s">
        <v>86</v>
      </c>
      <c r="L113" s="33" t="s">
        <v>225</v>
      </c>
      <c r="M113" s="5" t="s">
        <v>224</v>
      </c>
      <c r="N113" s="5" t="s">
        <v>87</v>
      </c>
      <c r="O113" s="33" t="s">
        <v>88</v>
      </c>
    </row>
    <row r="114" spans="1:15" ht="14.4" x14ac:dyDescent="0.3">
      <c r="A114" s="5" t="s">
        <v>89</v>
      </c>
      <c r="B114" s="78"/>
      <c r="C114" s="79"/>
      <c r="D114" s="80"/>
      <c r="E114" s="81"/>
      <c r="F114" s="81"/>
      <c r="J114" s="5" t="s">
        <v>89</v>
      </c>
      <c r="K114" s="70">
        <v>15</v>
      </c>
      <c r="L114" s="71">
        <v>0.5</v>
      </c>
      <c r="M114" s="72">
        <v>65</v>
      </c>
      <c r="N114" s="73">
        <v>62</v>
      </c>
      <c r="O114" s="73">
        <v>15</v>
      </c>
    </row>
    <row r="115" spans="1:15" ht="14.4" x14ac:dyDescent="0.3">
      <c r="A115" s="5" t="s">
        <v>90</v>
      </c>
      <c r="B115" s="78"/>
      <c r="C115" s="79"/>
      <c r="D115" s="80"/>
      <c r="E115" s="81"/>
      <c r="F115" s="81"/>
      <c r="J115" s="5" t="s">
        <v>90</v>
      </c>
      <c r="K115" s="70">
        <v>28</v>
      </c>
      <c r="L115" s="71">
        <v>0.75</v>
      </c>
      <c r="M115" s="72">
        <v>72</v>
      </c>
      <c r="N115" s="73">
        <v>62</v>
      </c>
      <c r="O115" s="73">
        <v>15</v>
      </c>
    </row>
    <row r="116" spans="1:15" ht="14.4" x14ac:dyDescent="0.3">
      <c r="A116" s="5" t="s">
        <v>91</v>
      </c>
      <c r="B116" s="78"/>
      <c r="C116" s="79"/>
      <c r="D116" s="80"/>
      <c r="E116" s="81"/>
      <c r="F116" s="81"/>
      <c r="J116" s="5" t="s">
        <v>91</v>
      </c>
      <c r="K116" s="70">
        <v>31</v>
      </c>
      <c r="L116" s="71">
        <v>1</v>
      </c>
      <c r="M116" s="72">
        <v>72</v>
      </c>
      <c r="N116" s="73">
        <v>62</v>
      </c>
      <c r="O116" s="73">
        <v>15</v>
      </c>
    </row>
    <row r="117" spans="1:15" ht="14.4" x14ac:dyDescent="0.3">
      <c r="A117" s="5" t="s">
        <v>92</v>
      </c>
      <c r="B117" s="78"/>
      <c r="C117" s="79"/>
      <c r="D117" s="80"/>
      <c r="E117" s="81"/>
      <c r="F117" s="81"/>
      <c r="J117" s="5" t="s">
        <v>92</v>
      </c>
      <c r="K117" s="70">
        <v>30</v>
      </c>
      <c r="L117" s="71">
        <v>1</v>
      </c>
      <c r="M117" s="72">
        <v>72</v>
      </c>
      <c r="N117" s="73">
        <v>62</v>
      </c>
      <c r="O117" s="73">
        <v>15</v>
      </c>
    </row>
    <row r="118" spans="1:15" ht="14.4" x14ac:dyDescent="0.3">
      <c r="A118" s="5" t="s">
        <v>93</v>
      </c>
      <c r="B118" s="78"/>
      <c r="C118" s="79"/>
      <c r="D118" s="80"/>
      <c r="E118" s="81"/>
      <c r="F118" s="81"/>
      <c r="J118" s="5" t="s">
        <v>93</v>
      </c>
      <c r="K118" s="70">
        <v>31</v>
      </c>
      <c r="L118" s="71">
        <v>1</v>
      </c>
      <c r="M118" s="72">
        <v>72</v>
      </c>
      <c r="N118" s="73">
        <v>62</v>
      </c>
      <c r="O118" s="73">
        <v>15</v>
      </c>
    </row>
    <row r="119" spans="1:15" ht="14.4" x14ac:dyDescent="0.3">
      <c r="A119" s="5" t="s">
        <v>94</v>
      </c>
      <c r="B119" s="78"/>
      <c r="C119" s="79"/>
      <c r="D119" s="80"/>
      <c r="E119" s="81"/>
      <c r="F119" s="81"/>
      <c r="J119" s="5" t="s">
        <v>94</v>
      </c>
      <c r="K119" s="70">
        <v>30</v>
      </c>
      <c r="L119" s="71">
        <v>1</v>
      </c>
      <c r="M119" s="72">
        <v>85</v>
      </c>
      <c r="N119" s="73">
        <v>62</v>
      </c>
      <c r="O119" s="73">
        <v>15</v>
      </c>
    </row>
    <row r="120" spans="1:15" ht="14.4" x14ac:dyDescent="0.3">
      <c r="A120" s="5" t="s">
        <v>95</v>
      </c>
      <c r="B120" s="78"/>
      <c r="C120" s="79"/>
      <c r="D120" s="80"/>
      <c r="E120" s="81"/>
      <c r="F120" s="81"/>
      <c r="J120" s="5" t="s">
        <v>95</v>
      </c>
      <c r="K120" s="70">
        <v>31</v>
      </c>
      <c r="L120" s="71">
        <v>1</v>
      </c>
      <c r="M120" s="72">
        <v>85</v>
      </c>
      <c r="N120" s="73">
        <v>62</v>
      </c>
      <c r="O120" s="73">
        <v>15</v>
      </c>
    </row>
    <row r="121" spans="1:15" ht="14.4" x14ac:dyDescent="0.3">
      <c r="A121" s="5" t="s">
        <v>96</v>
      </c>
      <c r="B121" s="78"/>
      <c r="C121" s="79"/>
      <c r="D121" s="80"/>
      <c r="E121" s="81"/>
      <c r="F121" s="81"/>
      <c r="J121" s="5" t="s">
        <v>96</v>
      </c>
      <c r="K121" s="70">
        <v>31</v>
      </c>
      <c r="L121" s="71">
        <v>1</v>
      </c>
      <c r="M121" s="72">
        <v>85</v>
      </c>
      <c r="N121" s="73">
        <v>62</v>
      </c>
      <c r="O121" s="73">
        <v>15</v>
      </c>
    </row>
    <row r="122" spans="1:15" ht="14.4" x14ac:dyDescent="0.3">
      <c r="A122" s="5" t="s">
        <v>97</v>
      </c>
      <c r="B122" s="78"/>
      <c r="C122" s="79"/>
      <c r="D122" s="80"/>
      <c r="E122" s="81"/>
      <c r="F122" s="81"/>
      <c r="J122" s="5" t="s">
        <v>97</v>
      </c>
      <c r="K122" s="70">
        <v>30</v>
      </c>
      <c r="L122" s="71">
        <v>1</v>
      </c>
      <c r="M122" s="72">
        <v>85</v>
      </c>
      <c r="N122" s="73">
        <v>62</v>
      </c>
      <c r="O122" s="73">
        <v>15</v>
      </c>
    </row>
    <row r="123" spans="1:15" ht="14.4" x14ac:dyDescent="0.3">
      <c r="A123" s="5" t="s">
        <v>98</v>
      </c>
      <c r="B123" s="78"/>
      <c r="C123" s="79"/>
      <c r="D123" s="80"/>
      <c r="E123" s="81"/>
      <c r="F123" s="81"/>
      <c r="J123" s="5" t="s">
        <v>98</v>
      </c>
      <c r="K123" s="70">
        <v>31</v>
      </c>
      <c r="L123" s="71">
        <v>1</v>
      </c>
      <c r="M123" s="72">
        <v>72</v>
      </c>
      <c r="N123" s="73">
        <v>62</v>
      </c>
      <c r="O123" s="73">
        <v>15</v>
      </c>
    </row>
    <row r="124" spans="1:15" ht="14.4" x14ac:dyDescent="0.3">
      <c r="A124" s="5" t="s">
        <v>99</v>
      </c>
      <c r="B124" s="78"/>
      <c r="C124" s="79"/>
      <c r="D124" s="80"/>
      <c r="E124" s="81"/>
      <c r="F124" s="81"/>
      <c r="J124" s="5" t="s">
        <v>99</v>
      </c>
      <c r="K124" s="70">
        <v>30</v>
      </c>
      <c r="L124" s="71">
        <v>1</v>
      </c>
      <c r="M124" s="72">
        <v>72</v>
      </c>
      <c r="N124" s="73">
        <v>62</v>
      </c>
      <c r="O124" s="73">
        <v>15</v>
      </c>
    </row>
    <row r="125" spans="1:15" ht="14.4" x14ac:dyDescent="0.3">
      <c r="A125" s="5" t="s">
        <v>100</v>
      </c>
      <c r="B125" s="78"/>
      <c r="C125" s="79"/>
      <c r="D125" s="80"/>
      <c r="E125" s="81"/>
      <c r="F125" s="81"/>
      <c r="J125" s="5" t="s">
        <v>100</v>
      </c>
      <c r="K125" s="70">
        <v>31</v>
      </c>
      <c r="L125" s="71">
        <v>0.5</v>
      </c>
      <c r="M125" s="72">
        <v>65</v>
      </c>
      <c r="N125" s="73">
        <v>62</v>
      </c>
      <c r="O125" s="73">
        <v>15</v>
      </c>
    </row>
    <row r="126" spans="1:15" ht="15.6" x14ac:dyDescent="0.3">
      <c r="E126" s="35"/>
    </row>
    <row r="127" spans="1:15" hidden="1" x14ac:dyDescent="0.25">
      <c r="A127" s="11" t="s">
        <v>101</v>
      </c>
      <c r="B127" s="36"/>
    </row>
    <row r="128" spans="1:15" hidden="1" x14ac:dyDescent="0.25">
      <c r="A128" s="2" t="s">
        <v>102</v>
      </c>
      <c r="B128" s="12"/>
    </row>
    <row r="129" spans="1:5" ht="15.6" hidden="1" x14ac:dyDescent="0.3">
      <c r="A129" s="2" t="s">
        <v>103</v>
      </c>
      <c r="B129" s="37" t="str">
        <f>IFERROR(IF(B128="Other", "Manually Enter",+VLOOKUP(B128,'Data Collection Form'!A177:C197,3,FALSE)),"")</f>
        <v/>
      </c>
      <c r="E129" s="35"/>
    </row>
    <row r="130" spans="1:5" ht="15.6" hidden="1" x14ac:dyDescent="0.3">
      <c r="E130" s="35"/>
    </row>
    <row r="131" spans="1:5" ht="15.6" hidden="1" x14ac:dyDescent="0.3">
      <c r="A131" s="38" t="s">
        <v>104</v>
      </c>
      <c r="C131" s="39" t="s">
        <v>105</v>
      </c>
      <c r="E131" s="35"/>
    </row>
    <row r="132" spans="1:5" ht="15.6" hidden="1" x14ac:dyDescent="0.3">
      <c r="A132" s="2" t="s">
        <v>106</v>
      </c>
      <c r="B132" s="40"/>
      <c r="C132" s="41"/>
      <c r="D132" s="41"/>
      <c r="E132" s="35"/>
    </row>
    <row r="133" spans="1:5" ht="15.6" hidden="1" x14ac:dyDescent="0.3">
      <c r="B133" s="42" t="s">
        <v>107</v>
      </c>
      <c r="C133" s="41"/>
      <c r="D133" s="34" t="s">
        <v>108</v>
      </c>
      <c r="E133" s="35"/>
    </row>
    <row r="134" spans="1:5" ht="15.6" hidden="1" x14ac:dyDescent="0.3">
      <c r="A134" s="2" t="s">
        <v>109</v>
      </c>
      <c r="B134" s="40"/>
      <c r="C134" s="41"/>
      <c r="D134" s="40"/>
      <c r="E134" s="35"/>
    </row>
    <row r="135" spans="1:5" ht="15.6" hidden="1" x14ac:dyDescent="0.3">
      <c r="A135" s="2" t="s">
        <v>110</v>
      </c>
      <c r="B135" s="40"/>
      <c r="C135" s="41"/>
      <c r="D135" s="40"/>
      <c r="E135" s="35"/>
    </row>
    <row r="136" spans="1:5" ht="15.6" hidden="1" x14ac:dyDescent="0.3">
      <c r="B136" s="5" t="s">
        <v>111</v>
      </c>
      <c r="C136" s="5"/>
      <c r="D136" s="34" t="s">
        <v>112</v>
      </c>
      <c r="E136" s="35"/>
    </row>
    <row r="137" spans="1:5" ht="15.6" hidden="1" x14ac:dyDescent="0.3">
      <c r="A137" s="2" t="s">
        <v>113</v>
      </c>
      <c r="B137" s="40"/>
      <c r="C137" s="41"/>
      <c r="D137" s="40"/>
      <c r="E137" s="35"/>
    </row>
    <row r="138" spans="1:5" ht="15.6" hidden="1" x14ac:dyDescent="0.3">
      <c r="A138" s="2" t="s">
        <v>114</v>
      </c>
      <c r="B138" s="40"/>
      <c r="C138" s="41"/>
      <c r="D138" s="40"/>
      <c r="E138" s="35"/>
    </row>
    <row r="139" spans="1:5" ht="15.6" hidden="1" x14ac:dyDescent="0.3">
      <c r="A139" s="2" t="s">
        <v>115</v>
      </c>
      <c r="B139" s="40"/>
      <c r="C139" s="41"/>
      <c r="D139" s="40"/>
      <c r="E139" s="35"/>
    </row>
    <row r="140" spans="1:5" ht="15.6" hidden="1" x14ac:dyDescent="0.3">
      <c r="E140" s="35"/>
    </row>
    <row r="141" spans="1:5" ht="15.6" hidden="1" x14ac:dyDescent="0.3">
      <c r="E141" s="35"/>
    </row>
    <row r="142" spans="1:5" hidden="1" x14ac:dyDescent="0.25">
      <c r="A142" s="11" t="s">
        <v>116</v>
      </c>
      <c r="B142" s="5"/>
    </row>
    <row r="143" spans="1:5" hidden="1" x14ac:dyDescent="0.25">
      <c r="A143" s="2" t="s">
        <v>117</v>
      </c>
      <c r="B143" s="43"/>
      <c r="C143" s="2" t="s">
        <v>118</v>
      </c>
    </row>
    <row r="144" spans="1:5" hidden="1" x14ac:dyDescent="0.25">
      <c r="A144" s="2" t="s">
        <v>119</v>
      </c>
      <c r="C144" s="3" t="s">
        <v>120</v>
      </c>
      <c r="D144" s="2" t="s">
        <v>121</v>
      </c>
    </row>
    <row r="145" spans="1:5" hidden="1" x14ac:dyDescent="0.25">
      <c r="A145" s="2" t="s">
        <v>122</v>
      </c>
      <c r="B145" s="2" t="s">
        <v>123</v>
      </c>
    </row>
    <row r="146" spans="1:5" hidden="1" x14ac:dyDescent="0.25">
      <c r="A146" s="2" t="s">
        <v>124</v>
      </c>
      <c r="B146" s="43"/>
    </row>
    <row r="147" spans="1:5" hidden="1" x14ac:dyDescent="0.25">
      <c r="A147" s="2" t="s">
        <v>125</v>
      </c>
      <c r="B147" s="43"/>
      <c r="C147" s="2" t="s">
        <v>126</v>
      </c>
    </row>
    <row r="148" spans="1:5" hidden="1" x14ac:dyDescent="0.25">
      <c r="A148" s="2" t="s">
        <v>127</v>
      </c>
      <c r="B148" s="43"/>
      <c r="C148" s="2" t="s">
        <v>128</v>
      </c>
    </row>
    <row r="149" spans="1:5" hidden="1" x14ac:dyDescent="0.25">
      <c r="A149" s="2" t="s">
        <v>129</v>
      </c>
      <c r="B149" s="43"/>
      <c r="C149" s="2" t="s">
        <v>130</v>
      </c>
    </row>
    <row r="150" spans="1:5" hidden="1" x14ac:dyDescent="0.25">
      <c r="A150" s="2" t="s">
        <v>131</v>
      </c>
      <c r="B150" s="43"/>
      <c r="C150" s="2" t="s">
        <v>132</v>
      </c>
    </row>
    <row r="151" spans="1:5" ht="15.6" hidden="1" x14ac:dyDescent="0.3">
      <c r="A151" s="5"/>
      <c r="B151" s="36"/>
      <c r="E151" s="35"/>
    </row>
    <row r="152" spans="1:5" ht="15.6" hidden="1" x14ac:dyDescent="0.3">
      <c r="A152" s="5" t="e" vm="2">
        <v>#VALUE!</v>
      </c>
      <c r="B152" s="36"/>
      <c r="E152" s="35"/>
    </row>
    <row r="153" spans="1:5" ht="15.6" hidden="1" x14ac:dyDescent="0.3">
      <c r="A153" s="5"/>
      <c r="B153" s="36"/>
      <c r="E153" s="35"/>
    </row>
    <row r="154" spans="1:5" ht="15.6" hidden="1" x14ac:dyDescent="0.3">
      <c r="A154" s="5"/>
      <c r="B154" s="36"/>
      <c r="E154" s="35"/>
    </row>
    <row r="155" spans="1:5" ht="15.6" hidden="1" x14ac:dyDescent="0.3">
      <c r="A155" s="5"/>
      <c r="B155" s="36"/>
      <c r="E155" s="35"/>
    </row>
    <row r="156" spans="1:5" ht="15.6" hidden="1" x14ac:dyDescent="0.3">
      <c r="A156" s="5"/>
      <c r="B156" s="36"/>
      <c r="E156" s="35"/>
    </row>
    <row r="157" spans="1:5" ht="15.6" hidden="1" x14ac:dyDescent="0.3">
      <c r="A157" s="5"/>
      <c r="B157" s="36"/>
      <c r="E157" s="35"/>
    </row>
    <row r="158" spans="1:5" ht="15.6" hidden="1" x14ac:dyDescent="0.3">
      <c r="A158" s="5"/>
      <c r="B158" s="36"/>
      <c r="E158" s="35"/>
    </row>
    <row r="159" spans="1:5" ht="15.6" hidden="1" x14ac:dyDescent="0.3">
      <c r="A159" s="5"/>
      <c r="B159" s="36"/>
      <c r="E159" s="35"/>
    </row>
    <row r="160" spans="1:5" ht="15.6" hidden="1" x14ac:dyDescent="0.3">
      <c r="A160" s="5"/>
      <c r="B160" s="36"/>
      <c r="E160" s="35"/>
    </row>
    <row r="161" spans="1:18" ht="16.2" hidden="1" customHeight="1" x14ac:dyDescent="0.3">
      <c r="A161" s="5"/>
      <c r="B161" s="36"/>
      <c r="E161" s="35"/>
    </row>
    <row r="162" spans="1:18" ht="15.6" hidden="1" x14ac:dyDescent="0.3">
      <c r="A162" s="5"/>
      <c r="B162" s="36"/>
      <c r="E162" s="35"/>
    </row>
    <row r="163" spans="1:18" ht="15.6" hidden="1" x14ac:dyDescent="0.3">
      <c r="A163" s="5"/>
      <c r="B163" s="36"/>
      <c r="E163" s="35"/>
    </row>
    <row r="164" spans="1:18" ht="15.6" hidden="1" x14ac:dyDescent="0.3">
      <c r="A164" s="5"/>
      <c r="B164" s="36"/>
      <c r="E164" s="35"/>
    </row>
    <row r="165" spans="1:18" ht="15.6" hidden="1" x14ac:dyDescent="0.3">
      <c r="A165" s="5"/>
      <c r="B165" s="36"/>
      <c r="E165" s="35"/>
    </row>
    <row r="166" spans="1:18" ht="15.6" hidden="1" x14ac:dyDescent="0.3">
      <c r="A166" s="5"/>
      <c r="B166" s="36"/>
      <c r="E166" s="35"/>
    </row>
    <row r="167" spans="1:18" ht="15.6" hidden="1" x14ac:dyDescent="0.3">
      <c r="A167" s="5"/>
      <c r="B167" s="36"/>
      <c r="E167" s="35"/>
    </row>
    <row r="168" spans="1:18" ht="15.6" hidden="1" x14ac:dyDescent="0.3">
      <c r="A168" s="5"/>
      <c r="B168" s="36"/>
      <c r="E168" s="35"/>
    </row>
    <row r="169" spans="1:18" ht="15.6" hidden="1" x14ac:dyDescent="0.3">
      <c r="A169" s="5"/>
      <c r="B169" s="36"/>
      <c r="E169" s="35"/>
    </row>
    <row r="170" spans="1:18" ht="15.6" hidden="1" x14ac:dyDescent="0.3">
      <c r="A170" s="5"/>
      <c r="B170" s="36"/>
      <c r="E170" s="35"/>
    </row>
    <row r="171" spans="1:18" ht="15.6" hidden="1" x14ac:dyDescent="0.3">
      <c r="A171" s="5"/>
      <c r="B171" s="36"/>
      <c r="E171" s="35"/>
    </row>
    <row r="172" spans="1:18" ht="15.6" hidden="1" x14ac:dyDescent="0.3">
      <c r="A172" s="5"/>
      <c r="B172" s="36"/>
      <c r="E172" s="35"/>
    </row>
    <row r="173" spans="1:18" ht="15.6" hidden="1" x14ac:dyDescent="0.3">
      <c r="A173" s="5"/>
      <c r="B173" s="36"/>
      <c r="E173" s="35"/>
    </row>
    <row r="174" spans="1:18" ht="15.6" hidden="1" x14ac:dyDescent="0.3">
      <c r="A174" s="5"/>
      <c r="B174" s="36"/>
      <c r="E174" s="35"/>
    </row>
    <row r="175" spans="1:18" ht="46.8" hidden="1" x14ac:dyDescent="0.3">
      <c r="A175" s="44" t="s">
        <v>133</v>
      </c>
      <c r="B175" s="44" t="s">
        <v>134</v>
      </c>
      <c r="C175" s="44" t="s">
        <v>135</v>
      </c>
      <c r="D175" s="44" t="s">
        <v>136</v>
      </c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</row>
    <row r="176" spans="1:18" ht="15.6" hidden="1" x14ac:dyDescent="0.3">
      <c r="A176" s="45"/>
      <c r="B176" s="45" t="s">
        <v>137</v>
      </c>
      <c r="C176" s="45"/>
      <c r="D176" s="45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</row>
    <row r="177" spans="1:18" hidden="1" x14ac:dyDescent="0.25">
      <c r="A177" s="46" t="s">
        <v>138</v>
      </c>
      <c r="B177" s="46">
        <v>0</v>
      </c>
      <c r="C177" s="46">
        <v>0</v>
      </c>
      <c r="D177" s="46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</row>
    <row r="178" spans="1:18" hidden="1" x14ac:dyDescent="0.25">
      <c r="A178" s="46" t="s">
        <v>53</v>
      </c>
      <c r="B178" s="46">
        <v>0</v>
      </c>
      <c r="C178" s="46"/>
      <c r="D178" s="46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</row>
    <row r="179" spans="1:18" ht="15.6" hidden="1" x14ac:dyDescent="0.3">
      <c r="A179" s="47" t="s">
        <v>139</v>
      </c>
      <c r="B179" s="48">
        <v>0.68</v>
      </c>
      <c r="C179" s="49">
        <v>0.2</v>
      </c>
      <c r="D179" s="48" t="s">
        <v>140</v>
      </c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</row>
    <row r="180" spans="1:18" ht="15.6" hidden="1" x14ac:dyDescent="0.3">
      <c r="A180" s="47" t="s">
        <v>141</v>
      </c>
      <c r="B180" s="48">
        <v>0.54</v>
      </c>
      <c r="C180" s="49">
        <v>0.36</v>
      </c>
      <c r="D180" s="48" t="s">
        <v>142</v>
      </c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</row>
    <row r="181" spans="1:18" ht="15.6" hidden="1" x14ac:dyDescent="0.3">
      <c r="A181" s="47" t="s">
        <v>143</v>
      </c>
      <c r="B181" s="48">
        <v>0.51</v>
      </c>
      <c r="C181" s="49">
        <v>0.4</v>
      </c>
      <c r="D181" s="48" t="s">
        <v>140</v>
      </c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</row>
    <row r="182" spans="1:18" ht="15.6" hidden="1" x14ac:dyDescent="0.3">
      <c r="A182" s="47" t="s">
        <v>144</v>
      </c>
      <c r="B182" s="48">
        <v>0.43</v>
      </c>
      <c r="C182" s="49">
        <v>0.49</v>
      </c>
      <c r="D182" s="48" t="s">
        <v>145</v>
      </c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</row>
    <row r="183" spans="1:18" ht="15.6" hidden="1" x14ac:dyDescent="0.3">
      <c r="A183" s="47" t="s">
        <v>146</v>
      </c>
      <c r="B183" s="48">
        <v>0.56000000000000005</v>
      </c>
      <c r="C183" s="49">
        <v>0.34</v>
      </c>
      <c r="D183" s="48" t="s">
        <v>147</v>
      </c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</row>
    <row r="184" spans="1:18" ht="15.6" hidden="1" x14ac:dyDescent="0.3">
      <c r="A184" s="47" t="s">
        <v>148</v>
      </c>
      <c r="B184" s="48">
        <v>0.45</v>
      </c>
      <c r="C184" s="49">
        <v>0.47</v>
      </c>
      <c r="D184" s="48" t="s">
        <v>140</v>
      </c>
      <c r="J184" s="51"/>
      <c r="O184" s="22"/>
      <c r="P184" s="22"/>
      <c r="Q184" s="22"/>
      <c r="R184" s="22"/>
    </row>
    <row r="185" spans="1:18" ht="15.6" hidden="1" x14ac:dyDescent="0.3">
      <c r="A185" s="47" t="s">
        <v>149</v>
      </c>
      <c r="B185" s="48">
        <v>0.48</v>
      </c>
      <c r="C185" s="49">
        <v>0.44</v>
      </c>
      <c r="D185" s="48" t="s">
        <v>150</v>
      </c>
      <c r="J185" s="51"/>
      <c r="O185" s="22"/>
      <c r="P185" s="22"/>
      <c r="Q185" s="22"/>
      <c r="R185" s="22"/>
    </row>
    <row r="186" spans="1:18" ht="15.6" hidden="1" x14ac:dyDescent="0.3">
      <c r="A186" s="47" t="s">
        <v>151</v>
      </c>
      <c r="B186" s="48">
        <v>0.4</v>
      </c>
      <c r="C186" s="49">
        <v>0.47</v>
      </c>
      <c r="D186" s="48" t="s">
        <v>145</v>
      </c>
      <c r="Q186" s="22"/>
      <c r="R186" s="22"/>
    </row>
    <row r="187" spans="1:18" ht="15.6" hidden="1" x14ac:dyDescent="0.3">
      <c r="A187" s="47" t="s">
        <v>152</v>
      </c>
      <c r="B187" s="48">
        <v>0.4</v>
      </c>
      <c r="C187" s="49">
        <v>0.49</v>
      </c>
      <c r="D187" s="48" t="s">
        <v>145</v>
      </c>
      <c r="Q187" s="22"/>
      <c r="R187" s="22"/>
    </row>
    <row r="188" spans="1:18" ht="15.6" hidden="1" x14ac:dyDescent="0.3">
      <c r="A188" s="47" t="s">
        <v>153</v>
      </c>
      <c r="B188" s="48">
        <v>0.4</v>
      </c>
      <c r="C188" s="49">
        <v>0.52</v>
      </c>
      <c r="D188" s="48" t="s">
        <v>145</v>
      </c>
      <c r="E188" s="22"/>
      <c r="F188" s="22"/>
      <c r="Q188" s="22"/>
      <c r="R188" s="22"/>
    </row>
    <row r="189" spans="1:18" ht="15.6" hidden="1" x14ac:dyDescent="0.3">
      <c r="A189" s="47" t="s">
        <v>154</v>
      </c>
      <c r="B189" s="48">
        <v>0.4</v>
      </c>
      <c r="C189" s="49">
        <v>0.56999999999999995</v>
      </c>
      <c r="D189" s="48" t="s">
        <v>145</v>
      </c>
      <c r="E189" s="22"/>
      <c r="F189" s="22"/>
    </row>
    <row r="190" spans="1:18" ht="15.6" hidden="1" x14ac:dyDescent="0.3">
      <c r="A190" s="47" t="s">
        <v>155</v>
      </c>
      <c r="B190" s="48">
        <v>0.4</v>
      </c>
      <c r="C190" s="49">
        <v>0.62</v>
      </c>
      <c r="D190" s="48" t="s">
        <v>145</v>
      </c>
      <c r="E190" s="22"/>
      <c r="F190" s="22"/>
    </row>
    <row r="191" spans="1:18" ht="15.6" hidden="1" x14ac:dyDescent="0.3">
      <c r="A191" s="47" t="s">
        <v>156</v>
      </c>
      <c r="B191" s="48">
        <v>0.4</v>
      </c>
      <c r="C191" s="49">
        <v>0.67</v>
      </c>
      <c r="D191" s="48" t="s">
        <v>145</v>
      </c>
      <c r="E191" s="22"/>
      <c r="F191" s="22"/>
      <c r="J191" s="51"/>
    </row>
    <row r="192" spans="1:18" ht="15.6" hidden="1" x14ac:dyDescent="0.3">
      <c r="A192" s="47" t="s">
        <v>157</v>
      </c>
      <c r="B192" s="48">
        <v>0.4</v>
      </c>
      <c r="C192" s="49">
        <v>0.72</v>
      </c>
      <c r="D192" s="48" t="s">
        <v>145</v>
      </c>
      <c r="E192" s="22"/>
      <c r="F192" s="22"/>
      <c r="J192" s="51"/>
    </row>
    <row r="193" spans="1:6" ht="15.6" hidden="1" x14ac:dyDescent="0.3">
      <c r="A193" s="47" t="s">
        <v>158</v>
      </c>
      <c r="B193" s="48">
        <v>0.4</v>
      </c>
      <c r="C193" s="49">
        <v>0.75</v>
      </c>
      <c r="D193" s="48" t="s">
        <v>108</v>
      </c>
      <c r="E193" s="22"/>
      <c r="F193" s="22"/>
    </row>
    <row r="194" spans="1:6" ht="15.6" hidden="1" x14ac:dyDescent="0.3">
      <c r="A194" s="47" t="s">
        <v>159</v>
      </c>
      <c r="B194" s="48">
        <v>0.4</v>
      </c>
      <c r="C194" s="49">
        <v>0.7</v>
      </c>
      <c r="D194" s="50" t="s">
        <v>160</v>
      </c>
    </row>
    <row r="195" spans="1:6" ht="15.6" hidden="1" x14ac:dyDescent="0.3">
      <c r="A195" s="47" t="s">
        <v>161</v>
      </c>
      <c r="B195" s="48">
        <v>0.39</v>
      </c>
      <c r="C195" s="49">
        <v>0.54</v>
      </c>
      <c r="D195" s="48" t="s">
        <v>162</v>
      </c>
    </row>
    <row r="196" spans="1:6" ht="31.2" hidden="1" x14ac:dyDescent="0.3">
      <c r="A196" s="47" t="s">
        <v>53</v>
      </c>
      <c r="B196" s="48"/>
      <c r="C196" s="49" t="s">
        <v>54</v>
      </c>
      <c r="D196" s="48"/>
    </row>
    <row r="197" spans="1:6" ht="15.6" hidden="1" x14ac:dyDescent="0.3">
      <c r="A197" s="47" t="s">
        <v>163</v>
      </c>
      <c r="B197" s="48">
        <v>0.53</v>
      </c>
      <c r="C197" s="49">
        <v>0.38</v>
      </c>
      <c r="D197" s="48" t="s">
        <v>150</v>
      </c>
    </row>
    <row r="198" spans="1:6" ht="15.6" hidden="1" x14ac:dyDescent="0.3">
      <c r="A198" s="47" t="s">
        <v>164</v>
      </c>
      <c r="B198" s="46"/>
      <c r="C198" s="46"/>
      <c r="D198" s="46"/>
    </row>
    <row r="199" spans="1:6" ht="15.6" hidden="1" x14ac:dyDescent="0.3">
      <c r="A199" s="47" t="s">
        <v>165</v>
      </c>
      <c r="B199" s="46"/>
      <c r="C199" s="46"/>
      <c r="D199" s="46"/>
    </row>
    <row r="200" spans="1:6" ht="15.6" hidden="1" x14ac:dyDescent="0.3">
      <c r="A200" s="47" t="s">
        <v>166</v>
      </c>
      <c r="B200" s="46"/>
      <c r="C200" s="46"/>
      <c r="D200" s="46"/>
    </row>
    <row r="201" spans="1:6" ht="15.6" hidden="1" x14ac:dyDescent="0.3">
      <c r="A201" s="47" t="s">
        <v>167</v>
      </c>
      <c r="B201" s="46"/>
      <c r="C201" s="46"/>
      <c r="D201" s="46"/>
    </row>
    <row r="202" spans="1:6" ht="15.6" hidden="1" x14ac:dyDescent="0.3">
      <c r="A202" s="47" t="s">
        <v>168</v>
      </c>
      <c r="B202" s="46"/>
      <c r="C202" s="46"/>
      <c r="D202" s="46"/>
    </row>
    <row r="203" spans="1:6" hidden="1" x14ac:dyDescent="0.25"/>
    <row r="204" spans="1:6" hidden="1" x14ac:dyDescent="0.25">
      <c r="A204" s="52" t="s">
        <v>169</v>
      </c>
      <c r="B204" s="53" t="s">
        <v>170</v>
      </c>
      <c r="C204" s="46"/>
    </row>
    <row r="205" spans="1:6" hidden="1" x14ac:dyDescent="0.25">
      <c r="A205" s="52" t="s">
        <v>171</v>
      </c>
      <c r="B205" s="53"/>
      <c r="C205" s="46"/>
    </row>
    <row r="206" spans="1:6" hidden="1" x14ac:dyDescent="0.25">
      <c r="A206" s="52" t="s">
        <v>172</v>
      </c>
      <c r="B206" s="54" t="s">
        <v>173</v>
      </c>
      <c r="C206" s="46">
        <v>0.65</v>
      </c>
      <c r="E206" s="11"/>
    </row>
    <row r="207" spans="1:6" hidden="1" x14ac:dyDescent="0.25">
      <c r="A207" s="52" t="s">
        <v>174</v>
      </c>
      <c r="B207" s="54" t="s">
        <v>175</v>
      </c>
      <c r="C207" s="46">
        <v>0.78</v>
      </c>
    </row>
    <row r="208" spans="1:6" hidden="1" x14ac:dyDescent="0.25">
      <c r="A208" s="52" t="s">
        <v>176</v>
      </c>
      <c r="B208" s="54" t="s">
        <v>177</v>
      </c>
      <c r="C208" s="46">
        <v>0.8</v>
      </c>
    </row>
    <row r="209" spans="1:5" hidden="1" x14ac:dyDescent="0.25">
      <c r="A209" s="52" t="s">
        <v>178</v>
      </c>
      <c r="B209" s="54" t="s">
        <v>179</v>
      </c>
      <c r="C209" s="46">
        <v>0.93</v>
      </c>
    </row>
    <row r="210" spans="1:5" hidden="1" x14ac:dyDescent="0.25">
      <c r="A210" s="52" t="s">
        <v>180</v>
      </c>
      <c r="B210" s="54" t="s">
        <v>181</v>
      </c>
      <c r="C210" s="46">
        <v>0.8</v>
      </c>
    </row>
    <row r="211" spans="1:5" hidden="1" x14ac:dyDescent="0.25">
      <c r="A211" s="46" t="s">
        <v>182</v>
      </c>
      <c r="B211" s="54" t="s">
        <v>183</v>
      </c>
      <c r="C211" s="46">
        <v>0.8</v>
      </c>
    </row>
    <row r="212" spans="1:5" hidden="1" x14ac:dyDescent="0.25">
      <c r="A212" s="52" t="s">
        <v>184</v>
      </c>
      <c r="B212" s="54" t="s">
        <v>185</v>
      </c>
      <c r="C212" s="46">
        <v>0.8</v>
      </c>
      <c r="D212" s="5"/>
    </row>
    <row r="213" spans="1:5" ht="13.8" hidden="1" thickBot="1" x14ac:dyDescent="0.3">
      <c r="A213" s="46" t="s">
        <v>186</v>
      </c>
      <c r="B213" s="5"/>
      <c r="C213" s="5"/>
      <c r="D213" s="5"/>
    </row>
    <row r="214" spans="1:5" ht="16.2" hidden="1" thickBot="1" x14ac:dyDescent="0.35">
      <c r="A214" s="52" t="s">
        <v>187</v>
      </c>
      <c r="B214" s="55" t="s">
        <v>188</v>
      </c>
      <c r="C214" s="56"/>
      <c r="D214" s="5"/>
      <c r="E214" s="57"/>
    </row>
    <row r="215" spans="1:5" ht="15.6" hidden="1" x14ac:dyDescent="0.3">
      <c r="A215" s="52" t="s">
        <v>189</v>
      </c>
      <c r="B215" s="58" t="s">
        <v>190</v>
      </c>
      <c r="C215" s="58" t="s">
        <v>191</v>
      </c>
      <c r="D215" s="5"/>
      <c r="E215" s="57"/>
    </row>
    <row r="216" spans="1:5" hidden="1" x14ac:dyDescent="0.25">
      <c r="A216" s="52" t="s">
        <v>192</v>
      </c>
      <c r="B216" s="59" t="s">
        <v>190</v>
      </c>
      <c r="C216" s="59" t="s">
        <v>193</v>
      </c>
    </row>
    <row r="217" spans="1:5" hidden="1" x14ac:dyDescent="0.25">
      <c r="A217" s="52" t="s">
        <v>194</v>
      </c>
      <c r="B217" s="59" t="s">
        <v>195</v>
      </c>
      <c r="C217" s="59" t="s">
        <v>196</v>
      </c>
    </row>
    <row r="218" spans="1:5" ht="15.6" hidden="1" x14ac:dyDescent="0.3">
      <c r="A218" s="52" t="s">
        <v>197</v>
      </c>
      <c r="B218" s="59" t="s">
        <v>198</v>
      </c>
      <c r="C218" s="59" t="s">
        <v>199</v>
      </c>
      <c r="D218" s="60"/>
      <c r="E218" s="60"/>
    </row>
    <row r="219" spans="1:5" ht="15.6" hidden="1" x14ac:dyDescent="0.3">
      <c r="A219" s="52" t="s">
        <v>200</v>
      </c>
      <c r="B219" s="59" t="s">
        <v>198</v>
      </c>
      <c r="C219" s="59" t="s">
        <v>201</v>
      </c>
      <c r="D219" s="60"/>
      <c r="E219" s="60"/>
    </row>
    <row r="220" spans="1:5" ht="15.6" hidden="1" x14ac:dyDescent="0.3">
      <c r="A220" s="52" t="s">
        <v>202</v>
      </c>
      <c r="B220" s="59" t="s">
        <v>203</v>
      </c>
      <c r="C220" s="61" t="s">
        <v>204</v>
      </c>
      <c r="D220" s="60"/>
      <c r="E220" s="60"/>
    </row>
    <row r="221" spans="1:5" ht="15.6" hidden="1" x14ac:dyDescent="0.3">
      <c r="A221" s="52" t="s">
        <v>205</v>
      </c>
      <c r="B221" s="59" t="s">
        <v>203</v>
      </c>
      <c r="C221" s="61" t="s">
        <v>206</v>
      </c>
      <c r="D221" s="60"/>
      <c r="E221" s="60"/>
    </row>
    <row r="222" spans="1:5" ht="15.6" hidden="1" x14ac:dyDescent="0.3">
      <c r="A222" s="52" t="s">
        <v>207</v>
      </c>
      <c r="B222" s="59" t="s">
        <v>203</v>
      </c>
      <c r="C222" s="61" t="s">
        <v>208</v>
      </c>
      <c r="D222" s="60"/>
      <c r="E222" s="60"/>
    </row>
    <row r="223" spans="1:5" ht="15.6" hidden="1" x14ac:dyDescent="0.3">
      <c r="A223" s="52" t="s">
        <v>209</v>
      </c>
      <c r="B223" s="35"/>
      <c r="C223" s="60"/>
      <c r="D223" s="60"/>
      <c r="E223" s="60"/>
    </row>
    <row r="224" spans="1:5" ht="15.6" hidden="1" x14ac:dyDescent="0.3">
      <c r="A224" s="46" t="s">
        <v>210</v>
      </c>
      <c r="B224" s="35"/>
      <c r="C224" s="60"/>
      <c r="D224" s="60"/>
      <c r="E224" s="60"/>
    </row>
    <row r="225" spans="1:5" ht="15.6" hidden="1" x14ac:dyDescent="0.3">
      <c r="A225" s="52" t="s">
        <v>211</v>
      </c>
      <c r="B225" s="35"/>
      <c r="C225" s="60"/>
      <c r="D225" s="60"/>
      <c r="E225" s="60"/>
    </row>
    <row r="226" spans="1:5" ht="15.6" hidden="1" x14ac:dyDescent="0.3">
      <c r="A226" s="46" t="s">
        <v>53</v>
      </c>
      <c r="B226" s="35"/>
      <c r="C226" s="60"/>
      <c r="D226" s="60"/>
      <c r="E226" s="60"/>
    </row>
    <row r="227" spans="1:5" ht="15.6" hidden="1" x14ac:dyDescent="0.3">
      <c r="B227" s="35"/>
      <c r="C227" s="60"/>
      <c r="D227" s="60"/>
      <c r="E227" s="60"/>
    </row>
    <row r="228" spans="1:5" ht="15.6" hidden="1" x14ac:dyDescent="0.3">
      <c r="B228" s="35"/>
      <c r="C228" s="60"/>
      <c r="D228" s="60"/>
      <c r="E228" s="60"/>
    </row>
    <row r="229" spans="1:5" ht="15.6" x14ac:dyDescent="0.3">
      <c r="B229" s="35"/>
      <c r="C229" s="60"/>
      <c r="D229" s="60"/>
      <c r="E229" s="60"/>
    </row>
    <row r="230" spans="1:5" ht="15.6" x14ac:dyDescent="0.3">
      <c r="B230" s="35"/>
      <c r="C230" s="60"/>
      <c r="D230" s="60"/>
      <c r="E230" s="60"/>
    </row>
    <row r="231" spans="1:5" ht="15.6" x14ac:dyDescent="0.3">
      <c r="B231" s="35"/>
      <c r="C231" s="60"/>
      <c r="D231" s="60"/>
      <c r="E231" s="60"/>
    </row>
    <row r="232" spans="1:5" ht="15.6" x14ac:dyDescent="0.3">
      <c r="B232" s="35"/>
      <c r="C232" s="60"/>
      <c r="D232" s="60"/>
      <c r="E232" s="60"/>
    </row>
    <row r="233" spans="1:5" ht="15.6" x14ac:dyDescent="0.3">
      <c r="B233" s="35"/>
      <c r="C233" s="60"/>
      <c r="D233" s="60"/>
      <c r="E233" s="35"/>
    </row>
    <row r="234" spans="1:5" ht="15.6" x14ac:dyDescent="0.3">
      <c r="B234" s="35"/>
      <c r="C234" s="60"/>
      <c r="D234" s="60"/>
      <c r="E234" s="60"/>
    </row>
    <row r="235" spans="1:5" ht="15.6" x14ac:dyDescent="0.3">
      <c r="B235" s="35"/>
      <c r="C235" s="60"/>
      <c r="D235" s="60"/>
      <c r="E235" s="60"/>
    </row>
    <row r="236" spans="1:5" ht="15.6" x14ac:dyDescent="0.3">
      <c r="B236" s="35"/>
    </row>
    <row r="237" spans="1:5" ht="15.6" x14ac:dyDescent="0.3">
      <c r="B237" s="35"/>
    </row>
    <row r="238" spans="1:5" ht="15.6" x14ac:dyDescent="0.3">
      <c r="B238" s="35"/>
    </row>
    <row r="239" spans="1:5" ht="15.6" x14ac:dyDescent="0.3">
      <c r="B239" s="35"/>
    </row>
    <row r="240" spans="1:5" ht="15.6" x14ac:dyDescent="0.3">
      <c r="B240" s="35"/>
    </row>
    <row r="242" spans="3:8" x14ac:dyDescent="0.25">
      <c r="H242" s="11"/>
    </row>
    <row r="243" spans="3:8" x14ac:dyDescent="0.25">
      <c r="C243" s="5"/>
      <c r="D243" s="5"/>
    </row>
    <row r="244" spans="3:8" x14ac:dyDescent="0.25">
      <c r="C244" s="5"/>
      <c r="D244" s="5"/>
    </row>
    <row r="245" spans="3:8" x14ac:dyDescent="0.25">
      <c r="C245" s="5"/>
      <c r="D245" s="5"/>
    </row>
    <row r="246" spans="3:8" x14ac:dyDescent="0.25">
      <c r="C246" s="5"/>
      <c r="D246" s="5"/>
    </row>
    <row r="247" spans="3:8" x14ac:dyDescent="0.25">
      <c r="C247" s="5"/>
      <c r="D247" s="5"/>
    </row>
    <row r="272" spans="2:2" x14ac:dyDescent="0.25">
      <c r="B272" s="62"/>
    </row>
    <row r="273" spans="2:2" x14ac:dyDescent="0.25">
      <c r="B273" s="62"/>
    </row>
    <row r="274" spans="2:2" x14ac:dyDescent="0.25">
      <c r="B274" s="62"/>
    </row>
    <row r="275" spans="2:2" x14ac:dyDescent="0.25">
      <c r="B275" s="62"/>
    </row>
    <row r="276" spans="2:2" x14ac:dyDescent="0.25">
      <c r="B276" s="62"/>
    </row>
    <row r="277" spans="2:2" x14ac:dyDescent="0.25">
      <c r="B277" s="62"/>
    </row>
    <row r="278" spans="2:2" x14ac:dyDescent="0.25">
      <c r="B278" s="5"/>
    </row>
    <row r="279" spans="2:2" x14ac:dyDescent="0.25">
      <c r="B279" s="5"/>
    </row>
    <row r="280" spans="2:2" x14ac:dyDescent="0.25">
      <c r="B280" s="5"/>
    </row>
    <row r="297" spans="2:2" x14ac:dyDescent="0.25">
      <c r="B297" s="26"/>
    </row>
  </sheetData>
  <sheetProtection algorithmName="SHA-512" hashValue="e21HS3v+YWI314wqRjOF9DBbDw18PXg+yE02J/rFpjGCc6qxSA5oameX6BLQfkTAz1boNnIJ/tCx4Bub0brA4Q==" saltValue="2r6Z4SsVfwrcc/UUG7pflQ==" spinCount="100000" sheet="1" objects="1" scenarios="1" selectLockedCells="1"/>
  <mergeCells count="19">
    <mergeCell ref="B5:D5"/>
    <mergeCell ref="B6:D6"/>
    <mergeCell ref="B7:D7"/>
    <mergeCell ref="B8:D8"/>
    <mergeCell ref="B9:D9"/>
    <mergeCell ref="B15:D15"/>
    <mergeCell ref="B18:C18"/>
    <mergeCell ref="B10:D10"/>
    <mergeCell ref="A112:F112"/>
    <mergeCell ref="A97:F97"/>
    <mergeCell ref="E18:F18"/>
    <mergeCell ref="A84:A85"/>
    <mergeCell ref="A19:D20"/>
    <mergeCell ref="B11:D11"/>
    <mergeCell ref="B12:D12"/>
    <mergeCell ref="B13:D13"/>
    <mergeCell ref="B14:D14"/>
    <mergeCell ref="B91:D91"/>
    <mergeCell ref="E19:H26"/>
  </mergeCells>
  <conditionalFormatting sqref="B48 B52 D52 B56 D56 B59 D59 B63 D63 B66 D66">
    <cfRule type="cellIs" dxfId="1" priority="2" operator="equal">
      <formula>"ERROR"</formula>
    </cfRule>
  </conditionalFormatting>
  <conditionalFormatting sqref="B84">
    <cfRule type="cellIs" dxfId="0" priority="1" operator="equal">
      <formula>"Manually Enter Cost"</formula>
    </cfRule>
  </conditionalFormatting>
  <dataValidations count="17">
    <dataValidation type="list" allowBlank="1" showInputMessage="1" showErrorMessage="1" sqref="A34" xr:uid="{2474AC08-D79A-4699-B4EC-23F9A7238C0A}">
      <formula1>"Concrete, Dirt or Gravel w/ fabric cover, Bare Dirt or Gravel"</formula1>
    </dataValidation>
    <dataValidation type="list" allowBlank="1" showInputMessage="1" showErrorMessage="1" sqref="B32" xr:uid="{45C63673-5B69-4502-BB99-7F0E38A20514}">
      <formula1>"Agra Tech, Atlas, ClearSpan, Conley's, Cravo, CriderAmericas, CropKing, Griffin, Grow-it Greenhouses, Jaderloon, Keeler-Glasgow, Ludy, Nexus, OrGil, Poly-Tex, Rough Bros, Stuppy, Unites Greenhosue Systems, Van Wingerden, Westbrook, X.S. Smith, Other"</formula1>
    </dataValidation>
    <dataValidation type="list" allowBlank="1" showInputMessage="1" showErrorMessage="1" sqref="A31" xr:uid="{2B5CAFC1-918C-4781-ACC3-82A6457EF14A}">
      <formula1>"Gable Gutter Connected, Gable Stand Alone, Round Roof Gutter Connected, Quonset"</formula1>
    </dataValidation>
    <dataValidation type="list" allowBlank="1" showInputMessage="1" showErrorMessage="1" sqref="B29" xr:uid="{D71EEFAE-6F02-4B84-AB5D-E753909EA94B}">
      <formula1>"Eau Claire, Green Bay, Madison, LaCrosse, Milwaukee"</formula1>
    </dataValidation>
    <dataValidation type="list" allowBlank="1" showInputMessage="1" showErrorMessage="1" sqref="B128" xr:uid="{78A9E483-59C2-4E73-8157-B2941DAC0182}">
      <formula1>$A$188:$A$195</formula1>
    </dataValidation>
    <dataValidation type="list" allowBlank="1" showInputMessage="1" showErrorMessage="1" sqref="B87" xr:uid="{8E42330C-0626-4940-A764-749837C84491}">
      <formula1>"Overhead, In-Floor, On-floor, Underbench"</formula1>
    </dataValidation>
    <dataValidation type="list" allowBlank="1" showInputMessage="1" showErrorMessage="1" sqref="B86" xr:uid="{1F0FB2FF-7CF5-474F-84BE-1379A088AEA7}">
      <formula1>"Unit Heater - Gravity Vented, Unit Heater - Power Vented, Unit Heater - Separated Combustion, Unit Heater - High Efficiency - Condensing Type, Central Heater - Hot Water, Central Heater - Steam, Central Heater - Forced Air"</formula1>
    </dataValidation>
    <dataValidation type="whole" allowBlank="1" showInputMessage="1" showErrorMessage="1" prompt="Must be whole number_x000a_Minimum of 1_x000a_" sqref="A39" xr:uid="{562F4E42-31FB-4450-936A-251DDDD6DEC0}">
      <formula1>1</formula1>
      <formula2>100</formula2>
    </dataValidation>
    <dataValidation type="whole" allowBlank="1" showInputMessage="1" showErrorMessage="1" prompt="0 to 31 days" sqref="B108 B105:B106 B103 B101 B99 K110:K112 K108 K105:K106 K103 K101 K99 B125 B123 B120:B121 B118 B116 B114 B110:B111 K125 K123 K120:K121 K118 K116 K114" xr:uid="{AFEA0B66-95C9-4453-A32C-0591E627283B}">
      <formula1>0</formula1>
      <formula2>31</formula2>
    </dataValidation>
    <dataValidation type="whole" allowBlank="1" showInputMessage="1" showErrorMessage="1" prompt="0 to 28 days" sqref="B100 K100 B115 K115" xr:uid="{BA2E468F-E567-4DDC-A732-28EE6F3D0022}">
      <formula1>0</formula1>
      <formula2>28</formula2>
    </dataValidation>
    <dataValidation type="whole" allowBlank="1" showInputMessage="1" showErrorMessage="1" prompt="0 to 30 days" sqref="B109 B107 B104 B102 K109 K107 K104 K102 B124 B122 B119 B117 K124 K122 K119 K117" xr:uid="{D7AA609C-4367-4C83-82F2-DA3753A5BF40}">
      <formula1>0</formula1>
      <formula2>30</formula2>
    </dataValidation>
    <dataValidation type="decimal" allowBlank="1" showInputMessage="1" showErrorMessage="1" prompt="Value between 0 and 100%" sqref="L99:L112 C114:C125 C99:C111 L114:L125" xr:uid="{0E9BA0D6-4A31-44B5-B828-E2BFDA719293}">
      <formula1>0</formula1>
      <formula2>1.001</formula2>
    </dataValidation>
    <dataValidation allowBlank="1" showErrorMessage="1" prompt="_x000a_" sqref="B46" xr:uid="{75E1D8BF-13A8-4F0A-B4E1-4E65320913A6}"/>
    <dataValidation type="decimal" allowBlank="1" showInputMessage="1" showErrorMessage="1" sqref="D134:D135 D137:D139 B134:B135 B132 B137:B139" xr:uid="{66AC2497-D943-4C2D-89D4-6911C1CD4086}">
      <formula1>0</formula1>
      <formula2>1</formula2>
    </dataValidation>
    <dataValidation type="list" allowBlank="1" showInputMessage="1" showErrorMessage="1" sqref="B47 B50 D50 D54 B54 B58 D58 D61 B61 B65 D65" xr:uid="{F81E0309-0B8F-4664-977E-91D65CE170E2}">
      <formula1>$E$54:$E$59</formula1>
    </dataValidation>
    <dataValidation type="list" allowBlank="1" showInputMessage="1" showErrorMessage="1" sqref="B91:D91" xr:uid="{0DF2980B-EBB3-4092-A42B-0BAECC2D9F8B}">
      <formula1>$A$188:$A$196</formula1>
    </dataValidation>
    <dataValidation type="whole" allowBlank="1" showInputMessage="1" showErrorMessage="1" error="Must in put height in # of ft. " sqref="B51 D51 B55 D55 B62 D62 B68" xr:uid="{62E879A9-364E-48F3-A2A6-BE6A36F2CA60}">
      <formula1>0</formula1>
      <formula2>15000</formula2>
    </dataValidation>
  </dataValidations>
  <pageMargins left="0.75" right="0.75" top="0.75" bottom="0.75" header="0" footer="0.5"/>
  <pageSetup orientation="landscape" horizontalDpi="4294967293" r:id="rId1"/>
  <headerFooter alignWithMargins="0">
    <oddFooter>&amp;LGreenhouse Energy Audit Tool
&amp;P of &amp;N&amp;RDeveloped by University of Wisconsin, Biological Systems Engineering
Contact Scott Sanford, Sr. Outreach Specialist, sasanford@wisc.edu</oddFooter>
  </headerFooter>
  <drawing r:id="rId2"/>
  <legacyDrawing r:id="rId3"/>
  <oleObjects>
    <mc:AlternateContent xmlns:mc="http://schemas.openxmlformats.org/markup-compatibility/2006">
      <mc:Choice Requires="x14">
        <oleObject progId="AutoCAD.Drawing.15" shapeId="1026" r:id="rId4">
          <objectPr defaultSize="0" autoPict="0" r:id="rId5">
            <anchor moveWithCells="1">
              <from>
                <xdr:col>7</xdr:col>
                <xdr:colOff>137160</xdr:colOff>
                <xdr:row>28</xdr:row>
                <xdr:rowOff>7620</xdr:rowOff>
              </from>
              <to>
                <xdr:col>11</xdr:col>
                <xdr:colOff>647700</xdr:colOff>
                <xdr:row>50</xdr:row>
                <xdr:rowOff>83820</xdr:rowOff>
              </to>
            </anchor>
          </objectPr>
        </oleObject>
      </mc:Choice>
      <mc:Fallback>
        <oleObject progId="AutoCAD.Drawing.15" shapeId="1026" r:id="rId4"/>
      </mc:Fallback>
    </mc:AlternateContent>
    <mc:AlternateContent xmlns:mc="http://schemas.openxmlformats.org/markup-compatibility/2006">
      <mc:Choice Requires="x14">
        <oleObject progId="AutoCAD.Drawing.15" shapeId="1027" r:id="rId6">
          <objectPr defaultSize="0" autoPict="0" r:id="rId7">
            <anchor moveWithCells="1">
              <from>
                <xdr:col>4</xdr:col>
                <xdr:colOff>617220</xdr:colOff>
                <xdr:row>29</xdr:row>
                <xdr:rowOff>7620</xdr:rowOff>
              </from>
              <to>
                <xdr:col>6</xdr:col>
                <xdr:colOff>670560</xdr:colOff>
                <xdr:row>48</xdr:row>
                <xdr:rowOff>0</xdr:rowOff>
              </to>
            </anchor>
          </objectPr>
        </oleObject>
      </mc:Choice>
      <mc:Fallback>
        <oleObject progId="AutoCAD.Drawing.15" shapeId="1027" r:id="rId6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B229D497BF2044AD9B77FEFC03C935" ma:contentTypeVersion="20" ma:contentTypeDescription="Create a new document." ma:contentTypeScope="" ma:versionID="1e0dac8540d248d4093f65728e270244">
  <xsd:schema xmlns:xsd="http://www.w3.org/2001/XMLSchema" xmlns:xs="http://www.w3.org/2001/XMLSchema" xmlns:p="http://schemas.microsoft.com/office/2006/metadata/properties" xmlns:ns2="29f41710-1490-4585-b650-aef9660e53bd" xmlns:ns3="781dc837-1f86-4370-be9a-fdaeda1e1a87" targetNamespace="http://schemas.microsoft.com/office/2006/metadata/properties" ma:root="true" ma:fieldsID="b615a5a66c9fe4b7a479876346ee308d" ns2:_="" ns3:_="">
    <xsd:import namespace="29f41710-1490-4585-b650-aef9660e53bd"/>
    <xsd:import namespace="781dc837-1f86-4370-be9a-fdaeda1e1a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Updated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f41710-1490-4585-b650-aef9660e53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b5c0b31-1666-46f9-9318-ac4e07f8e1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Updated" ma:index="26" nillable="true" ma:displayName="Reviewed" ma:description="File has been reviewed for 2024" ma:format="Dropdown" ma:internalName="Updated">
      <xsd:simpleType>
        <xsd:restriction base="dms:Choice">
          <xsd:enumeration value="Yes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1dc837-1f86-4370-be9a-fdaeda1e1a8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af8dff7-b56d-4f26-86df-c58a5b9df4e3}" ma:internalName="TaxCatchAll" ma:showField="CatchAllData" ma:web="781dc837-1f86-4370-be9a-fdaeda1e1a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81dc837-1f86-4370-be9a-fdaeda1e1a87" xsi:nil="true"/>
    <Updated xmlns="29f41710-1490-4585-b650-aef9660e53bd" xsi:nil="true"/>
    <lcf76f155ced4ddcb4097134ff3c332f xmlns="29f41710-1490-4585-b650-aef9660e53b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0504D1-C58C-4A4B-9058-B620389A07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f41710-1490-4585-b650-aef9660e53bd"/>
    <ds:schemaRef ds:uri="781dc837-1f86-4370-be9a-fdaeda1e1a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259649-C18D-43F0-AC08-749236318C4D}">
  <ds:schemaRefs>
    <ds:schemaRef ds:uri="http://schemas.microsoft.com/office/2006/metadata/properties"/>
    <ds:schemaRef ds:uri="http://schemas.microsoft.com/office/infopath/2007/PartnerControls"/>
    <ds:schemaRef ds:uri="781dc837-1f86-4370-be9a-fdaeda1e1a87"/>
    <ds:schemaRef ds:uri="29f41710-1490-4585-b650-aef9660e53bd"/>
  </ds:schemaRefs>
</ds:datastoreItem>
</file>

<file path=customXml/itemProps3.xml><?xml version="1.0" encoding="utf-8"?>
<ds:datastoreItem xmlns:ds="http://schemas.openxmlformats.org/officeDocument/2006/customXml" ds:itemID="{FD036419-48CF-4A3B-AC28-118805E6CF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 Collection Form</vt:lpstr>
      <vt:lpstr>'Data Collection Form'!Print_Area</vt:lpstr>
    </vt:vector>
  </TitlesOfParts>
  <Company>CESA 10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 Croft</dc:creator>
  <cp:lastModifiedBy>Evan Croft</cp:lastModifiedBy>
  <dcterms:created xsi:type="dcterms:W3CDTF">2025-12-19T15:35:26Z</dcterms:created>
  <dcterms:modified xsi:type="dcterms:W3CDTF">2026-01-12T16:50:59Z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0x01010060B229D497BF2044AD9B77FEFC03C935</vt:lpwstr>
  </property>
</Properties>
</file>